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95" windowHeight="8445" firstSheet="1" activeTab="6"/>
  </bookViews>
  <sheets>
    <sheet name="1.melléklet" sheetId="1" r:id="rId1"/>
    <sheet name="2.1.melléklet" sheetId="2" r:id="rId2"/>
    <sheet name="3.melléklet" sheetId="8" r:id="rId3"/>
    <sheet name="4.melléklet" sheetId="5" r:id="rId4"/>
    <sheet name="5.melléklet" sheetId="6" r:id="rId5"/>
    <sheet name="8.1 melléklet" sheetId="10" r:id="rId6"/>
    <sheet name="8.2 melléklet" sheetId="11" r:id="rId7"/>
  </sheets>
  <calcPr calcId="114210"/>
</workbook>
</file>

<file path=xl/calcChain.xml><?xml version="1.0" encoding="utf-8"?>
<calcChain xmlns="http://schemas.openxmlformats.org/spreadsheetml/2006/main">
  <c r="C12" i="10"/>
  <c r="E7" i="8"/>
  <c r="C7" i="1"/>
  <c r="D7" i="8"/>
  <c r="C30"/>
  <c r="C96" i="10"/>
  <c r="C51" i="11"/>
  <c r="C45"/>
  <c r="C56"/>
  <c r="C37"/>
  <c r="C30"/>
  <c r="C26"/>
  <c r="C20"/>
  <c r="C9"/>
  <c r="C36"/>
  <c r="C41"/>
  <c r="C144" i="10"/>
  <c r="C139"/>
  <c r="C134"/>
  <c r="C130"/>
  <c r="C126"/>
  <c r="C112"/>
  <c r="C85"/>
  <c r="C81"/>
  <c r="C78"/>
  <c r="C73"/>
  <c r="C69"/>
  <c r="C63"/>
  <c r="C58"/>
  <c r="C52"/>
  <c r="C41"/>
  <c r="C35"/>
  <c r="C34"/>
  <c r="C27"/>
  <c r="C20"/>
  <c r="E141" i="8"/>
  <c r="D141"/>
  <c r="C141"/>
  <c r="E136"/>
  <c r="D136"/>
  <c r="C136"/>
  <c r="E131"/>
  <c r="D131"/>
  <c r="C131"/>
  <c r="E127"/>
  <c r="E146"/>
  <c r="D127"/>
  <c r="D146"/>
  <c r="C127"/>
  <c r="C146"/>
  <c r="E123"/>
  <c r="D123"/>
  <c r="C123"/>
  <c r="E109"/>
  <c r="D109"/>
  <c r="C109"/>
  <c r="E93"/>
  <c r="D93"/>
  <c r="C93"/>
  <c r="C126"/>
  <c r="E80"/>
  <c r="D80"/>
  <c r="C80"/>
  <c r="E76"/>
  <c r="D76"/>
  <c r="C76"/>
  <c r="E73"/>
  <c r="D73"/>
  <c r="C73"/>
  <c r="E68"/>
  <c r="D68"/>
  <c r="C68"/>
  <c r="E64"/>
  <c r="E86"/>
  <c r="D64"/>
  <c r="C64"/>
  <c r="C86"/>
  <c r="E58"/>
  <c r="D58"/>
  <c r="C58"/>
  <c r="E53"/>
  <c r="D53"/>
  <c r="C53"/>
  <c r="E47"/>
  <c r="D47"/>
  <c r="C47"/>
  <c r="E36"/>
  <c r="D36"/>
  <c r="C36"/>
  <c r="E30"/>
  <c r="E29"/>
  <c r="D30"/>
  <c r="D29"/>
  <c r="C29"/>
  <c r="E22"/>
  <c r="D22"/>
  <c r="C22"/>
  <c r="E15"/>
  <c r="D15"/>
  <c r="C15"/>
  <c r="C7"/>
  <c r="B28" i="6"/>
  <c r="N27" i="5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N16"/>
  <c r="M16"/>
  <c r="L16"/>
  <c r="K16"/>
  <c r="J16"/>
  <c r="I16"/>
  <c r="H16"/>
  <c r="G16"/>
  <c r="F16"/>
  <c r="E16"/>
  <c r="D16"/>
  <c r="C16"/>
  <c r="O15"/>
  <c r="O14"/>
  <c r="O13"/>
  <c r="O12"/>
  <c r="O11"/>
  <c r="O10"/>
  <c r="O9"/>
  <c r="O8"/>
  <c r="O7"/>
  <c r="E30" i="2"/>
  <c r="C26"/>
  <c r="C21"/>
  <c r="C30"/>
  <c r="E20"/>
  <c r="C20"/>
  <c r="C165" i="1"/>
  <c r="C160"/>
  <c r="C155"/>
  <c r="C151"/>
  <c r="C147"/>
  <c r="C133"/>
  <c r="C117"/>
  <c r="C80"/>
  <c r="C76"/>
  <c r="C73"/>
  <c r="C68"/>
  <c r="C64"/>
  <c r="C58"/>
  <c r="C53"/>
  <c r="C47"/>
  <c r="C36"/>
  <c r="C30"/>
  <c r="C29"/>
  <c r="C22"/>
  <c r="C15"/>
  <c r="E126" i="8"/>
  <c r="E147"/>
  <c r="E63"/>
  <c r="E87"/>
  <c r="D126"/>
  <c r="D147"/>
  <c r="D86"/>
  <c r="D63"/>
  <c r="C147"/>
  <c r="C63"/>
  <c r="C87"/>
  <c r="M28" i="5"/>
  <c r="K28"/>
  <c r="I28"/>
  <c r="G28"/>
  <c r="E28"/>
  <c r="D28"/>
  <c r="N28"/>
  <c r="L28"/>
  <c r="J28"/>
  <c r="H28"/>
  <c r="F28"/>
  <c r="O27"/>
  <c r="O16"/>
  <c r="E31" i="2"/>
  <c r="C33"/>
  <c r="C150" i="1"/>
  <c r="C171"/>
  <c r="C63"/>
  <c r="C91" i="10"/>
  <c r="C149"/>
  <c r="C129"/>
  <c r="C68"/>
  <c r="C92"/>
  <c r="C86" i="1"/>
  <c r="C176"/>
  <c r="C28" i="5"/>
  <c r="E32" i="2"/>
  <c r="E33"/>
  <c r="C31"/>
  <c r="C32"/>
  <c r="C150" i="10"/>
  <c r="D87" i="8"/>
  <c r="O28" i="5"/>
  <c r="C175" i="1"/>
  <c r="C87"/>
</calcChain>
</file>

<file path=xl/sharedStrings.xml><?xml version="1.0" encoding="utf-8"?>
<sst xmlns="http://schemas.openxmlformats.org/spreadsheetml/2006/main" count="1118" uniqueCount="385">
  <si>
    <t>B E V É T E L E K</t>
  </si>
  <si>
    <t>Ezer forintban</t>
  </si>
  <si>
    <t>Sor-
szám</t>
  </si>
  <si>
    <t>Bevételi jogcím</t>
  </si>
  <si>
    <t>1.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</si>
  <si>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</si>
  <si>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</si>
  <si>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</si>
  <si>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</si>
  <si>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</si>
  <si>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</si>
  <si>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</si>
  <si>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</si>
  <si>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</si>
  <si>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</si>
  <si>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</si>
  <si>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</si>
  <si>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</si>
  <si>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</si>
  <si>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</si>
  <si>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</si>
  <si>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</si>
  <si>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</si>
  <si>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</si>
  <si>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</si>
  <si>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</si>
  <si>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</si>
  <si>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</si>
  <si>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</si>
  <si>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</si>
  <si>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</si>
  <si>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</si>
  <si>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</si>
  <si>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</si>
  <si>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</si>
  <si>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</si>
  <si>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</si>
  <si>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</si>
  <si>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</si>
  <si>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</si>
  <si>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</si>
  <si>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</si>
  <si>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</si>
  <si>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</si>
  <si>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</si>
  <si>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</si>
  <si>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</si>
  <si>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</si>
  <si>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</si>
  <si>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</si>
  <si>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</si>
  <si>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</si>
  <si>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</si>
  <si>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</si>
  <si>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</si>
  <si>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</si>
  <si>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</si>
  <si>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</si>
  <si>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</si>
  <si>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</si>
  <si>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</si>
  <si>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</si>
  <si>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</si>
  <si>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</si>
  <si>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</si>
  <si>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</si>
  <si>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</si>
  <si>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</si>
  <si>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</si>
  <si>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</si>
  <si>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</si>
  <si>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</si>
  <si>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</si>
  <si>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</si>
  <si>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</si>
  <si>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</si>
  <si>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</si>
  <si>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</si>
  <si>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</si>
  <si>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</si>
  <si>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</si>
  <si>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</si>
  <si>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</si>
  <si>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</si>
  <si>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</si>
  <si>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</si>
  <si>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</si>
  <si>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</si>
  <si>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</si>
  <si>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</si>
  <si>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</si>
  <si>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</si>
  <si>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</si>
  <si>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</si>
  <si>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</si>
  <si>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</si>
  <si>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</si>
  <si>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</si>
  <si>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</si>
  <si>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</si>
  <si>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</si>
  <si>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</si>
  <si>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</si>
  <si>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</si>
  <si>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</si>
  <si>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</si>
  <si>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</si>
  <si>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</si>
  <si>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</si>
  <si>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</si>
  <si>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</si>
  <si>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</si>
  <si>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</si>
  <si>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</si>
  <si>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</si>
  <si>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</si>
  <si>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</si>
  <si>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</si>
  <si>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</si>
  <si>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</si>
  <si>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</si>
  <si>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</si>
  <si>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</si>
  <si>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</si>
  <si>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</si>
  <si>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</si>
  <si>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</si>
  <si>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</si>
  <si>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</si>
  <si>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</si>
  <si>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</si>
  <si>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</si>
  <si>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</si>
  <si>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</si>
  <si>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</si>
  <si>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</si>
  <si>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</si>
  <si>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</si>
  <si>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</si>
  <si>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</si>
  <si>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</si>
  <si>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</si>
  <si>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</si>
  <si>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</si>
  <si>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</si>
  <si>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</si>
  <si>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</si>
  <si>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</si>
  <si>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</si>
  <si>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</si>
  <si>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</si>
  <si>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</si>
  <si>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</si>
  <si>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</si>
  <si>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</si>
  <si>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</si>
  <si>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</si>
  <si>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</si>
  <si>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</si>
  <si>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</si>
  <si>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</si>
  <si>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</si>
  <si>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</si>
  <si>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</si>
  <si>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</si>
  <si>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</si>
  <si>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</si>
  <si>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</si>
  <si>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</si>
  <si>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</si>
  <si>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</si>
  <si>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</si>
  <si>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</si>
  <si>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</si>
  <si>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</si>
  <si>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</si>
  <si>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</si>
  <si>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</si>
  <si>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</si>
  <si>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</si>
  <si>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</si>
  <si>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</si>
  <si>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</si>
  <si>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</si>
  <si>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</si>
  <si>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</si>
  <si>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</si>
  <si>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</si>
  <si>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</si>
  <si>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</si>
  <si>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</si>
  <si>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</si>
  <si>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</si>
  <si>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</si>
  <si>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</si>
  <si>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</si>
  <si>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</si>
  <si>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</si>
  <si>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</si>
  <si>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</si>
  <si>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</si>
  <si>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</si>
  <si>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</si>
  <si>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</si>
  <si>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</si>
  <si>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</si>
  <si>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</si>
  <si>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</si>
  <si>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</si>
  <si>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</si>
  <si>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</si>
  <si>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</si>
  <si>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</si>
  <si>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</si>
  <si>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</si>
  <si>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</si>
  <si>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</si>
  <si>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</si>
  <si>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</si>
  <si>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</si>
  <si>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</si>
  <si>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</si>
  <si>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</si>
  <si>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</si>
  <si>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</si>
  <si>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</si>
  <si>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</si>
  <si>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</si>
  <si>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</si>
  <si>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</si>
  <si>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</si>
  <si>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</si>
  <si>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</si>
  <si>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</si>
  <si>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</si>
  <si>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</si>
  <si>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</si>
  <si>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</si>
  <si>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</si>
  <si>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</si>
  <si>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</si>
  <si>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</si>
  <si>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2015. évi előirányzat</t>
  </si>
  <si>
    <t>I. Működési célú bevételek és kiadások mérlege
(Önkormányzati szinten)</t>
  </si>
  <si>
    <t xml:space="preserve"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</si>
  <si>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</si>
  <si>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</si>
  <si>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</si>
  <si>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</si>
  <si>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</si>
  <si>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</si>
  <si>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</si>
  <si>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</si>
  <si>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</si>
  <si>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</si>
  <si>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</si>
  <si>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</si>
  <si>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</si>
  <si>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</si>
  <si>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</si>
  <si>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</si>
  <si>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</si>
  <si>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</si>
  <si>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</si>
  <si>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</si>
  <si>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</si>
  <si>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</si>
  <si>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</si>
  <si>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</si>
  <si>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</si>
  <si>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</si>
  <si>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</si>
  <si>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</si>
  <si>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</si>
  <si>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</si>
  <si>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</si>
  <si>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</si>
  <si>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</si>
  <si>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</si>
  <si>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</si>
  <si>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</si>
  <si>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</si>
  <si>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</si>
  <si>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</si>
  <si>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</si>
  <si>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</si>
  <si>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</si>
  <si>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</si>
  <si>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</si>
  <si>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</si>
  <si>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</si>
  <si>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</si>
  <si>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</si>
  <si>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</si>
  <si>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</si>
  <si>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</si>
  <si>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Felhalmozási bevételek</t>
  </si>
  <si>
    <t>Költségvetési maradvány igénybevétele</t>
  </si>
  <si>
    <t>Ezer forintban !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</si>
  <si>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</si>
  <si>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</si>
  <si>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</si>
  <si>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</si>
  <si>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</si>
  <si>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</si>
  <si>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</si>
  <si>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</si>
  <si>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</si>
  <si>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</si>
  <si>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</si>
  <si>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</si>
  <si>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</si>
  <si>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</si>
  <si>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</si>
  <si>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</si>
  <si>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</si>
  <si>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</si>
  <si>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</si>
  <si>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</si>
  <si>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 xml:space="preserve"> Egyéb működési célú kiadások</t>
  </si>
  <si>
    <t>Finanszírozási kiadások</t>
  </si>
  <si>
    <t>Kiadások összesen:</t>
  </si>
  <si>
    <t>Egyenleg</t>
  </si>
  <si>
    <t>Előirányzat-felhasználási terv 2015. évre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</si>
  <si>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</si>
  <si>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</si>
  <si>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</si>
  <si>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</si>
  <si>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</si>
  <si>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A 2015. évi általános működés és ágazati feladatok támogatásának alakulása jogcímenként</t>
  </si>
  <si>
    <t>2015. évi támogatás összesen</t>
  </si>
  <si>
    <t xml:space="preserve">   Rövid lejáratú  hitelek, kölcsönök felvétele</t>
  </si>
  <si>
    <t>2013. évi tény</t>
  </si>
  <si>
    <t>2014. évi 
várható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</si>
  <si>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</si>
  <si>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</si>
  <si>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</si>
  <si>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</si>
  <si>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</si>
  <si>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</si>
  <si>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</si>
  <si>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</si>
  <si>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</si>
  <si>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</si>
  <si>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</si>
  <si>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</si>
  <si>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</si>
  <si>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</si>
  <si>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</si>
  <si>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</si>
  <si>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</si>
  <si>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</si>
  <si>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</si>
  <si>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</si>
  <si>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</si>
  <si>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</si>
  <si>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</si>
  <si>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</si>
  <si>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</si>
  <si>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</si>
  <si>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</si>
  <si>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</si>
  <si>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</si>
  <si>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</si>
  <si>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</si>
  <si>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</si>
  <si>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</si>
  <si>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</si>
  <si>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Kup Község Önkormányzata</t>
  </si>
  <si>
    <t>Vadrózsa Német Nemzetiségi Óvoda</t>
  </si>
  <si>
    <t>Irányítószervi támogatás</t>
  </si>
  <si>
    <t>1.6</t>
  </si>
  <si>
    <t>Önkormányzat működési támogatásai (1.1.+…+.1.7.)</t>
  </si>
  <si>
    <t>Működési célú költségvetésitám és kieg.tám.</t>
  </si>
  <si>
    <t>Működési célú költségvetési tám és kieg.tám.</t>
  </si>
  <si>
    <t>1.7</t>
  </si>
  <si>
    <t>1.melléklet 1/2015(…....) önkormányzati rendelethez</t>
  </si>
  <si>
    <t>1.melléklet 6/2015 (V.11.) önkormányzati rendelethez</t>
  </si>
  <si>
    <t>2.melléklet az 6/2015 (V.11.) önkormányzati rendelethez</t>
  </si>
  <si>
    <t>3.melléklet 6/2015(V.11.) önkormányzati rendelethez</t>
  </si>
  <si>
    <t>4.melléklet 6/2015(V.11.) önkormányzati rendelethez</t>
  </si>
  <si>
    <t>5.melléklet 6/2015(V.11.) önkormányzati rendelethez</t>
  </si>
  <si>
    <t>6.1. melléklet a 6/2015. (V.11.) önkormányzati rendelethez</t>
  </si>
  <si>
    <t>6.2. melléklet a 6/2015 (V.11.) önkormányzati rendelethez</t>
  </si>
  <si>
    <t>6.1 melléklet az 5/2015. (V.11.)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</si>
</sst>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7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Horizontal"/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4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0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1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2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3" xfId="0" applyNumberFormat="1" applyFont="1" applyFill="1" applyBorder="1" applyAlignment="1" applyProtection="1">
      <alignment horizontal="left" vertical="center" wrapText="1" indent="1"/>
    </xf>
    <xf numFmtId="164" fontId="7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30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6" fillId="0" borderId="35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7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2" xfId="0" applyNumberFormat="1" applyFont="1" applyFill="1" applyBorder="1" applyAlignment="1" applyProtection="1">
      <alignment horizontal="left" vertical="center" wrapText="1" indent="1"/>
    </xf>
    <xf numFmtId="164" fontId="15" fillId="0" borderId="37" xfId="0" applyNumberFormat="1" applyFont="1" applyFill="1" applyBorder="1" applyAlignment="1" applyProtection="1">
      <alignment horizontal="righ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4" fillId="0" borderId="5" xfId="2" applyFont="1" applyFill="1" applyBorder="1" applyAlignment="1" applyProtection="1">
      <alignment horizontal="center" vertical="center" wrapText="1"/>
    </xf>
    <xf numFmtId="0" fontId="14" fillId="0" borderId="6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6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vertical="center" indent="1"/>
    </xf>
    <xf numFmtId="164" fontId="6" fillId="0" borderId="3" xfId="2" applyNumberFormat="1" applyFont="1" applyFill="1" applyBorder="1" applyAlignment="1" applyProtection="1">
      <alignment vertical="center"/>
    </xf>
    <xf numFmtId="164" fontId="6" fillId="0" borderId="4" xfId="2" applyNumberFormat="1" applyFont="1" applyFill="1" applyBorder="1" applyAlignment="1" applyProtection="1">
      <alignment vertical="center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6" fillId="0" borderId="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indent="1"/>
    </xf>
    <xf numFmtId="164" fontId="6" fillId="0" borderId="3" xfId="2" applyNumberFormat="1" applyFont="1" applyFill="1" applyBorder="1" applyProtection="1"/>
    <xf numFmtId="164" fontId="6" fillId="0" borderId="4" xfId="2" applyNumberFormat="1" applyFont="1" applyFill="1" applyBorder="1" applyProtection="1"/>
    <xf numFmtId="0" fontId="20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4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left" vertical="center" wrapText="1"/>
      <protection locked="0"/>
    </xf>
    <xf numFmtId="164" fontId="8" fillId="0" borderId="39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0" xfId="0" applyFont="1" applyFill="1" applyBorder="1" applyAlignment="1" applyProtection="1">
      <alignment horizontal="left" vertical="center" wrapText="1"/>
      <protection locked="0"/>
    </xf>
    <xf numFmtId="0" fontId="8" fillId="0" borderId="41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42" xfId="1" applyFont="1" applyFill="1" applyBorder="1" applyAlignment="1" applyProtection="1">
      <alignment horizontal="center" vertical="center" wrapText="1"/>
    </xf>
    <xf numFmtId="0" fontId="5" fillId="0" borderId="37" xfId="1" applyFont="1" applyFill="1" applyBorder="1" applyAlignment="1" applyProtection="1">
      <alignment horizontal="center" vertical="center" wrapText="1"/>
    </xf>
    <xf numFmtId="0" fontId="6" fillId="0" borderId="37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7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3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2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2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7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43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43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7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44" xfId="1" applyFont="1" applyFill="1" applyBorder="1" applyAlignment="1" applyProtection="1">
      <alignment horizontal="center" vertical="center" wrapText="1"/>
    </xf>
    <xf numFmtId="0" fontId="2" fillId="0" borderId="44" xfId="1" applyFont="1" applyFill="1" applyBorder="1" applyAlignment="1" applyProtection="1">
      <alignment vertical="center" wrapText="1"/>
    </xf>
    <xf numFmtId="164" fontId="2" fillId="0" borderId="44" xfId="1" applyNumberFormat="1" applyFont="1" applyFill="1" applyBorder="1" applyAlignment="1" applyProtection="1">
      <alignment horizontal="right" vertical="center" wrapText="1" indent="1"/>
    </xf>
    <xf numFmtId="0" fontId="7" fillId="0" borderId="44" xfId="1" applyFont="1" applyFill="1" applyBorder="1" applyAlignment="1" applyProtection="1">
      <alignment horizontal="right" vertical="center" wrapText="1" indent="1"/>
      <protection locked="0"/>
    </xf>
    <xf numFmtId="164" fontId="11" fillId="0" borderId="44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5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46" xfId="1" applyNumberFormat="1" applyFont="1" applyFill="1" applyBorder="1" applyAlignment="1" applyProtection="1">
      <alignment horizontal="right" vertical="center" wrapText="1" indent="1"/>
    </xf>
    <xf numFmtId="164" fontId="7" fillId="0" borderId="4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1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2" xfId="1" applyNumberFormat="1" applyFont="1" applyFill="1" applyBorder="1" applyAlignment="1" applyProtection="1">
      <alignment horizontal="right" vertical="center" wrapText="1" indent="1"/>
    </xf>
    <xf numFmtId="164" fontId="7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4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52" xfId="1" applyNumberFormat="1" applyFont="1" applyFill="1" applyBorder="1" applyAlignment="1" applyProtection="1">
      <alignment horizontal="right" vertical="center" wrapText="1" indent="1"/>
    </xf>
    <xf numFmtId="164" fontId="9" fillId="0" borderId="52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7" xfId="0" applyNumberFormat="1" applyFont="1" applyBorder="1" applyAlignment="1" applyProtection="1">
      <alignment horizontal="right" vertical="center" wrapText="1" indent="1"/>
    </xf>
    <xf numFmtId="164" fontId="12" fillId="0" borderId="52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7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3" fillId="0" borderId="0" xfId="0" applyNumberFormat="1" applyFont="1" applyFill="1" applyAlignment="1" applyProtection="1">
      <alignment horizontal="left" vertical="center" wrapText="1"/>
    </xf>
    <xf numFmtId="0" fontId="24" fillId="0" borderId="0" xfId="0" applyFont="1" applyAlignment="1" applyProtection="1">
      <alignment horizontal="right" vertical="top"/>
      <protection locked="0"/>
    </xf>
    <xf numFmtId="0" fontId="5" fillId="0" borderId="56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57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58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9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0" xfId="0" applyFont="1" applyFill="1" applyBorder="1" applyAlignment="1" applyProtection="1">
      <alignment horizontal="center" vertical="center" wrapText="1"/>
    </xf>
    <xf numFmtId="0" fontId="5" fillId="0" borderId="55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3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9" xfId="0" applyFont="1" applyFill="1" applyBorder="1" applyAlignment="1" applyProtection="1">
      <alignment horizontal="center" vertical="center" wrapText="1"/>
    </xf>
    <xf numFmtId="0" fontId="5" fillId="0" borderId="61" xfId="0" applyFont="1" applyFill="1" applyBorder="1" applyAlignment="1" applyProtection="1">
      <alignment horizontal="center" vertical="center" wrapText="1"/>
    </xf>
    <xf numFmtId="164" fontId="6" fillId="0" borderId="37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horizontal="right" vertical="center" wrapText="1" indent="1"/>
    </xf>
    <xf numFmtId="0" fontId="25" fillId="0" borderId="2" xfId="0" applyFont="1" applyFill="1" applyBorder="1" applyAlignment="1" applyProtection="1">
      <alignment horizontal="left" vertical="center"/>
    </xf>
    <xf numFmtId="0" fontId="25" fillId="0" borderId="42" xfId="0" applyFont="1" applyFill="1" applyBorder="1" applyAlignment="1" applyProtection="1">
      <alignment vertical="center" wrapText="1"/>
    </xf>
    <xf numFmtId="3" fontId="25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57" xfId="0" applyFont="1" applyFill="1" applyBorder="1" applyAlignment="1" applyProtection="1">
      <alignment horizontal="center" vertical="center" wrapText="1"/>
    </xf>
    <xf numFmtId="49" fontId="5" fillId="0" borderId="58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7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6" fillId="0" borderId="42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8" fillId="0" borderId="0" xfId="0" applyNumberFormat="1" applyFont="1" applyFill="1" applyAlignment="1" applyProtection="1">
      <alignment vertical="top" wrapText="1"/>
    </xf>
    <xf numFmtId="164" fontId="18" fillId="0" borderId="0" xfId="0" applyNumberFormat="1" applyFont="1" applyFill="1" applyAlignment="1" applyProtection="1">
      <alignment horizontal="left" vertical="top" wrapText="1"/>
    </xf>
    <xf numFmtId="164" fontId="7" fillId="0" borderId="62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left" vertical="center" wrapText="1" indent="1"/>
    </xf>
    <xf numFmtId="164" fontId="16" fillId="0" borderId="12" xfId="0" applyNumberFormat="1" applyFont="1" applyFill="1" applyBorder="1" applyAlignment="1" applyProtection="1">
      <alignment horizontal="left" vertical="center" wrapText="1" indent="1"/>
    </xf>
    <xf numFmtId="3" fontId="7" fillId="0" borderId="16" xfId="1" applyNumberFormat="1" applyFont="1" applyFill="1" applyBorder="1" applyAlignment="1" applyProtection="1">
      <alignment horizontal="right" vertical="center" wrapText="1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63" xfId="0" applyNumberFormat="1" applyFont="1" applyFill="1" applyBorder="1" applyAlignment="1" applyProtection="1">
      <alignment horizontal="center" vertical="center" wrapText="1"/>
    </xf>
    <xf numFmtId="164" fontId="14" fillId="0" borderId="64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19" fillId="0" borderId="52" xfId="2" applyFont="1" applyFill="1" applyBorder="1" applyAlignment="1" applyProtection="1">
      <alignment horizontal="left" vertical="center" indent="1"/>
    </xf>
    <xf numFmtId="0" fontId="19" fillId="0" borderId="61" xfId="2" applyFont="1" applyFill="1" applyBorder="1" applyAlignment="1" applyProtection="1">
      <alignment horizontal="left" vertical="center" indent="1"/>
    </xf>
    <xf numFmtId="0" fontId="19" fillId="0" borderId="37" xfId="2" applyFont="1" applyFill="1" applyBorder="1" applyAlignment="1" applyProtection="1">
      <alignment horizontal="left" vertical="center" indent="1"/>
    </xf>
    <xf numFmtId="0" fontId="20" fillId="0" borderId="0" xfId="0" applyFont="1" applyFill="1" applyBorder="1" applyAlignment="1" applyProtection="1">
      <alignment horizontal="center" vertical="center"/>
    </xf>
  </cellXfs>
  <cellStyles count="3">
    <cellStyle name="Normál" xfId="0" builtinId="0"/>
    <cellStyle name="Normál_KVRENMUNKA" xfId="1"/>
    <cellStyle name="Normál_SEGEDLETEK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6"/>
  <sheetViews>
    <sheetView workbookViewId="0">
      <selection activeCell="B2" sqref="B2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377</v>
      </c>
    </row>
    <row r="3" spans="1:3" ht="20.100000000000001" customHeight="1">
      <c r="A3" s="303" t="s">
        <v>0</v>
      </c>
      <c r="B3" s="303"/>
      <c r="C3" s="303"/>
    </row>
    <row r="4" spans="1:3" ht="20.100000000000001" customHeight="1" thickBot="1">
      <c r="A4" s="302"/>
      <c r="B4" s="302"/>
      <c r="C4" s="1" t="s">
        <v>1</v>
      </c>
    </row>
    <row r="5" spans="1:3" ht="24" customHeight="1" thickBot="1">
      <c r="A5" s="2" t="s">
        <v>2</v>
      </c>
      <c r="B5" s="3" t="s">
        <v>3</v>
      </c>
      <c r="C5" s="4" t="s">
        <v>242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372</v>
      </c>
      <c r="C7" s="10">
        <f>+C8+C9+C10+C11+C12+C13+C14</f>
        <v>24950</v>
      </c>
    </row>
    <row r="8" spans="1:3" ht="15" customHeight="1">
      <c r="A8" s="11" t="s">
        <v>5</v>
      </c>
      <c r="B8" s="12" t="s">
        <v>6</v>
      </c>
      <c r="C8" s="13">
        <v>9737</v>
      </c>
    </row>
    <row r="9" spans="1:3" ht="15" customHeight="1">
      <c r="A9" s="14" t="s">
        <v>7</v>
      </c>
      <c r="B9" s="15" t="s">
        <v>8</v>
      </c>
      <c r="C9" s="16">
        <v>10522</v>
      </c>
    </row>
    <row r="10" spans="1:3" ht="15" customHeight="1">
      <c r="A10" s="14" t="s">
        <v>9</v>
      </c>
      <c r="B10" s="15" t="s">
        <v>10</v>
      </c>
      <c r="C10" s="16">
        <v>3403</v>
      </c>
    </row>
    <row r="11" spans="1:3" ht="15" customHeight="1">
      <c r="A11" s="14" t="s">
        <v>11</v>
      </c>
      <c r="B11" s="15" t="s">
        <v>12</v>
      </c>
      <c r="C11" s="16">
        <v>1200</v>
      </c>
    </row>
    <row r="12" spans="1:3" ht="15" customHeight="1">
      <c r="A12" s="14" t="s">
        <v>13</v>
      </c>
      <c r="B12" s="15" t="s">
        <v>14</v>
      </c>
      <c r="C12" s="16"/>
    </row>
    <row r="13" spans="1:3" ht="15" customHeight="1">
      <c r="A13" s="17" t="s">
        <v>371</v>
      </c>
      <c r="B13" s="18" t="s">
        <v>373</v>
      </c>
      <c r="C13" s="16">
        <v>88</v>
      </c>
    </row>
    <row r="14" spans="1:3" ht="15" customHeight="1" thickBot="1">
      <c r="A14" s="17" t="s">
        <v>173</v>
      </c>
      <c r="B14" s="18" t="s">
        <v>16</v>
      </c>
      <c r="C14" s="16"/>
    </row>
    <row r="15" spans="1:3" ht="15" customHeight="1" thickBot="1">
      <c r="A15" s="8" t="s">
        <v>17</v>
      </c>
      <c r="B15" s="19" t="s">
        <v>18</v>
      </c>
      <c r="C15" s="10">
        <f>+C16+C17+C18+C19+C20</f>
        <v>1605</v>
      </c>
    </row>
    <row r="16" spans="1:3" ht="15" customHeight="1">
      <c r="A16" s="11" t="s">
        <v>19</v>
      </c>
      <c r="B16" s="12" t="s">
        <v>20</v>
      </c>
      <c r="C16" s="13"/>
    </row>
    <row r="17" spans="1:3" ht="15" customHeight="1">
      <c r="A17" s="14" t="s">
        <v>21</v>
      </c>
      <c r="B17" s="15" t="s">
        <v>22</v>
      </c>
      <c r="C17" s="16"/>
    </row>
    <row r="18" spans="1:3" ht="15" customHeight="1">
      <c r="A18" s="14" t="s">
        <v>23</v>
      </c>
      <c r="B18" s="15" t="s">
        <v>24</v>
      </c>
      <c r="C18" s="16"/>
    </row>
    <row r="19" spans="1:3" ht="15" customHeight="1">
      <c r="A19" s="14" t="s">
        <v>25</v>
      </c>
      <c r="B19" s="15" t="s">
        <v>26</v>
      </c>
      <c r="C19" s="16"/>
    </row>
    <row r="20" spans="1:3" ht="15" customHeight="1">
      <c r="A20" s="14" t="s">
        <v>27</v>
      </c>
      <c r="B20" s="15" t="s">
        <v>28</v>
      </c>
      <c r="C20" s="16">
        <v>1605</v>
      </c>
    </row>
    <row r="21" spans="1:3" ht="15" customHeight="1" thickBot="1">
      <c r="A21" s="17" t="s">
        <v>29</v>
      </c>
      <c r="B21" s="18" t="s">
        <v>30</v>
      </c>
      <c r="C21" s="20"/>
    </row>
    <row r="22" spans="1:3" ht="12" customHeight="1" thickBot="1">
      <c r="A22" s="8" t="s">
        <v>31</v>
      </c>
      <c r="B22" s="9" t="s">
        <v>32</v>
      </c>
      <c r="C22" s="10">
        <f>+C23+C24+C25+C26+C27</f>
        <v>540</v>
      </c>
    </row>
    <row r="23" spans="1:3" ht="12" customHeight="1">
      <c r="A23" s="11" t="s">
        <v>33</v>
      </c>
      <c r="B23" s="12" t="s">
        <v>34</v>
      </c>
      <c r="C23" s="13">
        <v>540</v>
      </c>
    </row>
    <row r="24" spans="1:3" ht="12" customHeight="1">
      <c r="A24" s="14" t="s">
        <v>35</v>
      </c>
      <c r="B24" s="15" t="s">
        <v>36</v>
      </c>
      <c r="C24" s="16"/>
    </row>
    <row r="25" spans="1:3" ht="12" customHeight="1">
      <c r="A25" s="14" t="s">
        <v>37</v>
      </c>
      <c r="B25" s="15" t="s">
        <v>38</v>
      </c>
      <c r="C25" s="16"/>
    </row>
    <row r="26" spans="1:3" ht="12" customHeight="1">
      <c r="A26" s="14" t="s">
        <v>39</v>
      </c>
      <c r="B26" s="15" t="s">
        <v>40</v>
      </c>
      <c r="C26" s="16"/>
    </row>
    <row r="27" spans="1:3" ht="12" customHeight="1">
      <c r="A27" s="14" t="s">
        <v>41</v>
      </c>
      <c r="B27" s="15" t="s">
        <v>42</v>
      </c>
      <c r="C27" s="16"/>
    </row>
    <row r="28" spans="1:3" ht="12" customHeight="1" thickBot="1">
      <c r="A28" s="17" t="s">
        <v>43</v>
      </c>
      <c r="B28" s="18" t="s">
        <v>44</v>
      </c>
      <c r="C28" s="20"/>
    </row>
    <row r="29" spans="1:3" ht="15" customHeight="1" thickBot="1">
      <c r="A29" s="8" t="s">
        <v>45</v>
      </c>
      <c r="B29" s="9" t="s">
        <v>46</v>
      </c>
      <c r="C29" s="21">
        <f>+C30+C33+C34+C35</f>
        <v>2900</v>
      </c>
    </row>
    <row r="30" spans="1:3" ht="15" customHeight="1">
      <c r="A30" s="11" t="s">
        <v>47</v>
      </c>
      <c r="B30" s="12" t="s">
        <v>48</v>
      </c>
      <c r="C30" s="22">
        <f>+C31+C32</f>
        <v>2200</v>
      </c>
    </row>
    <row r="31" spans="1:3" ht="15" customHeight="1">
      <c r="A31" s="14" t="s">
        <v>49</v>
      </c>
      <c r="B31" s="15" t="s">
        <v>50</v>
      </c>
      <c r="C31" s="16">
        <v>0</v>
      </c>
    </row>
    <row r="32" spans="1:3" ht="15" customHeight="1">
      <c r="A32" s="14" t="s">
        <v>51</v>
      </c>
      <c r="B32" s="15" t="s">
        <v>52</v>
      </c>
      <c r="C32" s="16">
        <v>2200</v>
      </c>
    </row>
    <row r="33" spans="1:3" ht="15" customHeight="1">
      <c r="A33" s="14" t="s">
        <v>53</v>
      </c>
      <c r="B33" s="15" t="s">
        <v>54</v>
      </c>
      <c r="C33" s="16">
        <v>700</v>
      </c>
    </row>
    <row r="34" spans="1:3" ht="15" customHeight="1">
      <c r="A34" s="14" t="s">
        <v>55</v>
      </c>
      <c r="B34" s="15" t="s">
        <v>56</v>
      </c>
      <c r="C34" s="16">
        <v>0</v>
      </c>
    </row>
    <row r="35" spans="1:3" ht="15" customHeight="1" thickBot="1">
      <c r="A35" s="17" t="s">
        <v>57</v>
      </c>
      <c r="B35" s="18" t="s">
        <v>58</v>
      </c>
      <c r="C35" s="20"/>
    </row>
    <row r="36" spans="1:3" ht="15" customHeight="1" thickBot="1">
      <c r="A36" s="8" t="s">
        <v>59</v>
      </c>
      <c r="B36" s="9" t="s">
        <v>60</v>
      </c>
      <c r="C36" s="10">
        <f>SUM(C37:C46)</f>
        <v>1750</v>
      </c>
    </row>
    <row r="37" spans="1:3" ht="15" customHeight="1">
      <c r="A37" s="11" t="s">
        <v>61</v>
      </c>
      <c r="B37" s="12" t="s">
        <v>62</v>
      </c>
      <c r="C37" s="13"/>
    </row>
    <row r="38" spans="1:3" ht="15" customHeight="1">
      <c r="A38" s="14" t="s">
        <v>63</v>
      </c>
      <c r="B38" s="15" t="s">
        <v>64</v>
      </c>
      <c r="C38" s="16">
        <v>800</v>
      </c>
    </row>
    <row r="39" spans="1:3" ht="15" customHeight="1">
      <c r="A39" s="14" t="s">
        <v>65</v>
      </c>
      <c r="B39" s="15" t="s">
        <v>66</v>
      </c>
      <c r="C39" s="16"/>
    </row>
    <row r="40" spans="1:3" ht="15" customHeight="1">
      <c r="A40" s="14" t="s">
        <v>67</v>
      </c>
      <c r="B40" s="15" t="s">
        <v>68</v>
      </c>
      <c r="C40" s="16">
        <v>0</v>
      </c>
    </row>
    <row r="41" spans="1:3" ht="15" customHeight="1">
      <c r="A41" s="14" t="s">
        <v>69</v>
      </c>
      <c r="B41" s="15" t="s">
        <v>70</v>
      </c>
      <c r="C41" s="16">
        <v>900</v>
      </c>
    </row>
    <row r="42" spans="1:3" ht="15" customHeight="1">
      <c r="A42" s="14" t="s">
        <v>71</v>
      </c>
      <c r="B42" s="15" t="s">
        <v>72</v>
      </c>
      <c r="C42" s="16"/>
    </row>
    <row r="43" spans="1:3" ht="15" customHeight="1">
      <c r="A43" s="14" t="s">
        <v>73</v>
      </c>
      <c r="B43" s="15" t="s">
        <v>74</v>
      </c>
      <c r="C43" s="16"/>
    </row>
    <row r="44" spans="1:3" ht="15" customHeight="1">
      <c r="A44" s="14" t="s">
        <v>75</v>
      </c>
      <c r="B44" s="15" t="s">
        <v>76</v>
      </c>
      <c r="C44" s="16">
        <v>50</v>
      </c>
    </row>
    <row r="45" spans="1:3" ht="15" customHeight="1">
      <c r="A45" s="14" t="s">
        <v>77</v>
      </c>
      <c r="B45" s="15" t="s">
        <v>78</v>
      </c>
      <c r="C45" s="23"/>
    </row>
    <row r="46" spans="1:3" ht="15" customHeight="1" thickBot="1">
      <c r="A46" s="17" t="s">
        <v>79</v>
      </c>
      <c r="B46" s="18" t="s">
        <v>80</v>
      </c>
      <c r="C46" s="24"/>
    </row>
    <row r="47" spans="1:3" ht="15" customHeight="1" thickBot="1">
      <c r="A47" s="8" t="s">
        <v>81</v>
      </c>
      <c r="B47" s="9" t="s">
        <v>82</v>
      </c>
      <c r="C47" s="10">
        <f>SUM(C48:C52)</f>
        <v>0</v>
      </c>
    </row>
    <row r="48" spans="1:3" ht="15" customHeight="1">
      <c r="A48" s="11" t="s">
        <v>83</v>
      </c>
      <c r="B48" s="12" t="s">
        <v>84</v>
      </c>
      <c r="C48" s="25"/>
    </row>
    <row r="49" spans="1:3" ht="15" customHeight="1">
      <c r="A49" s="14" t="s">
        <v>85</v>
      </c>
      <c r="B49" s="15" t="s">
        <v>86</v>
      </c>
      <c r="C49" s="23"/>
    </row>
    <row r="50" spans="1:3" ht="15" customHeight="1">
      <c r="A50" s="14" t="s">
        <v>87</v>
      </c>
      <c r="B50" s="15" t="s">
        <v>88</v>
      </c>
      <c r="C50" s="23"/>
    </row>
    <row r="51" spans="1:3" ht="12" customHeight="1">
      <c r="A51" s="14" t="s">
        <v>89</v>
      </c>
      <c r="B51" s="15" t="s">
        <v>90</v>
      </c>
      <c r="C51" s="23"/>
    </row>
    <row r="52" spans="1:3" ht="12" customHeight="1" thickBot="1">
      <c r="A52" s="17" t="s">
        <v>91</v>
      </c>
      <c r="B52" s="18" t="s">
        <v>92</v>
      </c>
      <c r="C52" s="24"/>
    </row>
    <row r="53" spans="1:3" ht="12" customHeight="1" thickBot="1">
      <c r="A53" s="8" t="s">
        <v>93</v>
      </c>
      <c r="B53" s="9" t="s">
        <v>94</v>
      </c>
      <c r="C53" s="10">
        <f>SUM(C54:C56)</f>
        <v>0</v>
      </c>
    </row>
    <row r="54" spans="1:3" ht="12" customHeight="1">
      <c r="A54" s="11" t="s">
        <v>95</v>
      </c>
      <c r="B54" s="12" t="s">
        <v>96</v>
      </c>
      <c r="C54" s="13"/>
    </row>
    <row r="55" spans="1:3" ht="12" customHeight="1">
      <c r="A55" s="14" t="s">
        <v>97</v>
      </c>
      <c r="B55" s="15" t="s">
        <v>98</v>
      </c>
      <c r="C55" s="16"/>
    </row>
    <row r="56" spans="1:3" ht="12" customHeight="1">
      <c r="A56" s="14" t="s">
        <v>99</v>
      </c>
      <c r="B56" s="15" t="s">
        <v>100</v>
      </c>
      <c r="C56" s="16"/>
    </row>
    <row r="57" spans="1:3" ht="12" customHeight="1" thickBot="1">
      <c r="A57" s="17" t="s">
        <v>101</v>
      </c>
      <c r="B57" s="18" t="s">
        <v>102</v>
      </c>
      <c r="C57" s="20"/>
    </row>
    <row r="58" spans="1:3" ht="12" customHeight="1" thickBot="1">
      <c r="A58" s="8" t="s">
        <v>103</v>
      </c>
      <c r="B58" s="19" t="s">
        <v>104</v>
      </c>
      <c r="C58" s="10">
        <f>SUM(C59:C61)</f>
        <v>0</v>
      </c>
    </row>
    <row r="59" spans="1:3" ht="12" customHeight="1">
      <c r="A59" s="11" t="s">
        <v>105</v>
      </c>
      <c r="B59" s="12" t="s">
        <v>106</v>
      </c>
      <c r="C59" s="23"/>
    </row>
    <row r="60" spans="1:3" ht="12" customHeight="1">
      <c r="A60" s="14" t="s">
        <v>107</v>
      </c>
      <c r="B60" s="15" t="s">
        <v>108</v>
      </c>
      <c r="C60" s="23"/>
    </row>
    <row r="61" spans="1:3" ht="12" customHeight="1">
      <c r="A61" s="14" t="s">
        <v>109</v>
      </c>
      <c r="B61" s="15" t="s">
        <v>110</v>
      </c>
      <c r="C61" s="23"/>
    </row>
    <row r="62" spans="1:3" ht="12" customHeight="1" thickBot="1">
      <c r="A62" s="17" t="s">
        <v>111</v>
      </c>
      <c r="B62" s="18" t="s">
        <v>112</v>
      </c>
      <c r="C62" s="23"/>
    </row>
    <row r="63" spans="1:3" ht="15" customHeight="1" thickBot="1">
      <c r="A63" s="8" t="s">
        <v>113</v>
      </c>
      <c r="B63" s="9" t="s">
        <v>114</v>
      </c>
      <c r="C63" s="21">
        <f>+C7+C15+C22+C29+C36+C47+C53+C58</f>
        <v>31745</v>
      </c>
    </row>
    <row r="64" spans="1:3" ht="15" customHeight="1" thickBot="1">
      <c r="A64" s="26" t="s">
        <v>115</v>
      </c>
      <c r="B64" s="19" t="s">
        <v>116</v>
      </c>
      <c r="C64" s="10">
        <f>SUM(C65:C67)</f>
        <v>0</v>
      </c>
    </row>
    <row r="65" spans="1:3" ht="15" customHeight="1">
      <c r="A65" s="11" t="s">
        <v>117</v>
      </c>
      <c r="B65" s="12" t="s">
        <v>118</v>
      </c>
      <c r="C65" s="23"/>
    </row>
    <row r="66" spans="1:3" ht="15" customHeight="1">
      <c r="A66" s="14" t="s">
        <v>119</v>
      </c>
      <c r="B66" s="15" t="s">
        <v>120</v>
      </c>
      <c r="C66" s="23"/>
    </row>
    <row r="67" spans="1:3" ht="15" customHeight="1" thickBot="1">
      <c r="A67" s="17" t="s">
        <v>121</v>
      </c>
      <c r="B67" s="27" t="s">
        <v>122</v>
      </c>
      <c r="C67" s="23"/>
    </row>
    <row r="68" spans="1:3" ht="15" customHeight="1" thickBot="1">
      <c r="A68" s="26" t="s">
        <v>123</v>
      </c>
      <c r="B68" s="19" t="s">
        <v>124</v>
      </c>
      <c r="C68" s="10">
        <f>SUM(C69:C72)</f>
        <v>0</v>
      </c>
    </row>
    <row r="69" spans="1:3" ht="15" customHeight="1">
      <c r="A69" s="11" t="s">
        <v>125</v>
      </c>
      <c r="B69" s="12" t="s">
        <v>126</v>
      </c>
      <c r="C69" s="23"/>
    </row>
    <row r="70" spans="1:3" ht="15" customHeight="1">
      <c r="A70" s="14" t="s">
        <v>127</v>
      </c>
      <c r="B70" s="15" t="s">
        <v>128</v>
      </c>
      <c r="C70" s="23"/>
    </row>
    <row r="71" spans="1:3" ht="15" customHeight="1">
      <c r="A71" s="14" t="s">
        <v>129</v>
      </c>
      <c r="B71" s="15" t="s">
        <v>130</v>
      </c>
      <c r="C71" s="23"/>
    </row>
    <row r="72" spans="1:3" ht="15" customHeight="1" thickBot="1">
      <c r="A72" s="17" t="s">
        <v>131</v>
      </c>
      <c r="B72" s="18" t="s">
        <v>132</v>
      </c>
      <c r="C72" s="23"/>
    </row>
    <row r="73" spans="1:3" ht="15" customHeight="1" thickBot="1">
      <c r="A73" s="26" t="s">
        <v>133</v>
      </c>
      <c r="B73" s="19" t="s">
        <v>134</v>
      </c>
      <c r="C73" s="10">
        <f>SUM(C74:C75)</f>
        <v>6302</v>
      </c>
    </row>
    <row r="74" spans="1:3" ht="15" customHeight="1">
      <c r="A74" s="11" t="s">
        <v>135</v>
      </c>
      <c r="B74" s="12" t="s">
        <v>136</v>
      </c>
      <c r="C74" s="23">
        <v>6302</v>
      </c>
    </row>
    <row r="75" spans="1:3" ht="12" customHeight="1" thickBot="1">
      <c r="A75" s="17" t="s">
        <v>137</v>
      </c>
      <c r="B75" s="18" t="s">
        <v>138</v>
      </c>
      <c r="C75" s="23"/>
    </row>
    <row r="76" spans="1:3" ht="12" customHeight="1" thickBot="1">
      <c r="A76" s="26" t="s">
        <v>139</v>
      </c>
      <c r="B76" s="19" t="s">
        <v>140</v>
      </c>
      <c r="C76" s="10">
        <f>SUM(C77:C79)</f>
        <v>0</v>
      </c>
    </row>
    <row r="77" spans="1:3" ht="12" customHeight="1">
      <c r="A77" s="11" t="s">
        <v>141</v>
      </c>
      <c r="B77" s="12" t="s">
        <v>142</v>
      </c>
      <c r="C77" s="23"/>
    </row>
    <row r="78" spans="1:3" ht="12" customHeight="1">
      <c r="A78" s="14" t="s">
        <v>143</v>
      </c>
      <c r="B78" s="15" t="s">
        <v>144</v>
      </c>
      <c r="C78" s="23"/>
    </row>
    <row r="79" spans="1:3" ht="12" customHeight="1" thickBot="1">
      <c r="A79" s="17" t="s">
        <v>145</v>
      </c>
      <c r="B79" s="18" t="s">
        <v>146</v>
      </c>
      <c r="C79" s="23"/>
    </row>
    <row r="80" spans="1:3" ht="12" customHeight="1" thickBot="1">
      <c r="A80" s="26" t="s">
        <v>147</v>
      </c>
      <c r="B80" s="19" t="s">
        <v>148</v>
      </c>
      <c r="C80" s="10">
        <f>SUM(C81:C84)</f>
        <v>0</v>
      </c>
    </row>
    <row r="81" spans="1:3" ht="12" customHeight="1">
      <c r="A81" s="28" t="s">
        <v>149</v>
      </c>
      <c r="B81" s="12" t="s">
        <v>150</v>
      </c>
      <c r="C81" s="23"/>
    </row>
    <row r="82" spans="1:3" ht="12" customHeight="1">
      <c r="A82" s="29" t="s">
        <v>151</v>
      </c>
      <c r="B82" s="15" t="s">
        <v>152</v>
      </c>
      <c r="C82" s="23"/>
    </row>
    <row r="83" spans="1:3" ht="12" customHeight="1">
      <c r="A83" s="29" t="s">
        <v>153</v>
      </c>
      <c r="B83" s="15" t="s">
        <v>154</v>
      </c>
      <c r="C83" s="23"/>
    </row>
    <row r="84" spans="1:3" ht="12" customHeight="1" thickBot="1">
      <c r="A84" s="30" t="s">
        <v>155</v>
      </c>
      <c r="B84" s="18" t="s">
        <v>156</v>
      </c>
      <c r="C84" s="23"/>
    </row>
    <row r="85" spans="1:3" ht="12" customHeight="1" thickBot="1">
      <c r="A85" s="26" t="s">
        <v>157</v>
      </c>
      <c r="B85" s="19" t="s">
        <v>158</v>
      </c>
      <c r="C85" s="31"/>
    </row>
    <row r="86" spans="1:3" ht="15" customHeight="1" thickBot="1">
      <c r="A86" s="26" t="s">
        <v>159</v>
      </c>
      <c r="B86" s="32" t="s">
        <v>160</v>
      </c>
      <c r="C86" s="21">
        <f>+C64+C68+C73+C76+C80+C85</f>
        <v>6302</v>
      </c>
    </row>
    <row r="87" spans="1:3" ht="15" customHeight="1" thickBot="1">
      <c r="A87" s="33" t="s">
        <v>161</v>
      </c>
      <c r="B87" s="34" t="s">
        <v>162</v>
      </c>
      <c r="C87" s="21">
        <f>+C63+C86</f>
        <v>38047</v>
      </c>
    </row>
    <row r="88" spans="1:3" ht="15" customHeight="1">
      <c r="A88" s="221"/>
      <c r="B88" s="221"/>
      <c r="C88" s="222"/>
    </row>
    <row r="89" spans="1:3" ht="15" customHeight="1">
      <c r="A89" s="221"/>
      <c r="B89" s="221"/>
      <c r="C89" s="222"/>
    </row>
    <row r="90" spans="1:3" ht="15" customHeight="1">
      <c r="A90" s="221"/>
      <c r="B90" s="221"/>
      <c r="C90" s="222"/>
    </row>
    <row r="91" spans="1:3" ht="15" customHeight="1">
      <c r="A91" s="221"/>
      <c r="B91" s="221"/>
      <c r="C91" s="222"/>
    </row>
    <row r="92" spans="1:3" ht="15" customHeight="1">
      <c r="A92" s="221"/>
      <c r="B92" s="221"/>
      <c r="C92" s="222"/>
    </row>
    <row r="93" spans="1:3" ht="15" customHeight="1">
      <c r="A93" s="221"/>
      <c r="B93" s="221"/>
      <c r="C93" s="222"/>
    </row>
    <row r="94" spans="1:3" ht="15" customHeight="1">
      <c r="A94" s="221"/>
      <c r="B94" s="221"/>
      <c r="C94" s="222"/>
    </row>
    <row r="95" spans="1:3" ht="15" customHeight="1">
      <c r="A95" s="221"/>
      <c r="B95" s="221"/>
      <c r="C95" s="222"/>
    </row>
    <row r="96" spans="1:3" ht="15" customHeight="1">
      <c r="A96" s="221"/>
      <c r="B96" s="221"/>
      <c r="C96" s="222"/>
    </row>
    <row r="97" spans="1:3" ht="15" customHeight="1">
      <c r="A97" s="221"/>
      <c r="B97" s="221"/>
      <c r="C97" s="222"/>
    </row>
    <row r="98" spans="1:3" ht="15" customHeight="1">
      <c r="A98" s="221"/>
      <c r="B98" s="221"/>
      <c r="C98" s="222"/>
    </row>
    <row r="99" spans="1:3" ht="15" customHeight="1">
      <c r="A99" s="221"/>
      <c r="B99" s="221"/>
      <c r="C99" s="222"/>
    </row>
    <row r="100" spans="1:3" ht="15" customHeight="1">
      <c r="A100" s="221"/>
      <c r="B100" s="221"/>
      <c r="C100" s="222"/>
    </row>
    <row r="101" spans="1:3" ht="15" customHeight="1">
      <c r="A101" s="221"/>
      <c r="B101" s="221"/>
      <c r="C101" s="222"/>
    </row>
    <row r="102" spans="1:3" ht="15" customHeight="1">
      <c r="A102" s="221"/>
      <c r="B102" s="221"/>
      <c r="C102" s="222"/>
    </row>
    <row r="103" spans="1:3" ht="15" customHeight="1">
      <c r="A103" s="221"/>
      <c r="B103" s="221"/>
      <c r="C103" s="222"/>
    </row>
    <row r="104" spans="1:3" ht="15" customHeight="1">
      <c r="A104" s="221"/>
      <c r="B104" s="221"/>
      <c r="C104" s="222"/>
    </row>
    <row r="105" spans="1:3" ht="15" customHeight="1">
      <c r="A105" s="221"/>
      <c r="B105" s="221"/>
      <c r="C105" s="222"/>
    </row>
    <row r="106" spans="1:3" ht="15" customHeight="1">
      <c r="A106" s="221"/>
      <c r="B106" s="221"/>
      <c r="C106" s="222"/>
    </row>
    <row r="107" spans="1:3" ht="15" customHeight="1">
      <c r="A107" s="221"/>
      <c r="B107" s="221"/>
      <c r="C107" s="222"/>
    </row>
    <row r="108" spans="1:3" ht="15" customHeight="1">
      <c r="A108" s="221"/>
      <c r="B108" s="221"/>
      <c r="C108" s="222"/>
    </row>
    <row r="109" spans="1:3" ht="15" customHeight="1">
      <c r="A109" s="221"/>
      <c r="B109" s="221"/>
      <c r="C109" s="222"/>
    </row>
    <row r="110" spans="1:3" ht="15" customHeight="1">
      <c r="A110" s="221"/>
      <c r="B110" s="221"/>
      <c r="C110" s="222"/>
    </row>
    <row r="111" spans="1:3" ht="15" customHeight="1">
      <c r="A111" s="221"/>
      <c r="B111" s="221"/>
      <c r="C111" s="222"/>
    </row>
    <row r="112" spans="1:3" ht="20.100000000000001" customHeight="1">
      <c r="A112" s="35"/>
      <c r="B112" t="s">
        <v>376</v>
      </c>
      <c r="C112" s="36"/>
    </row>
    <row r="113" spans="1:3" ht="20.100000000000001" customHeight="1">
      <c r="A113" s="303" t="s">
        <v>163</v>
      </c>
      <c r="B113" s="303"/>
      <c r="C113" s="303"/>
    </row>
    <row r="114" spans="1:3" ht="20.100000000000001" customHeight="1" thickBot="1">
      <c r="A114" s="304"/>
      <c r="B114" s="304"/>
      <c r="C114" s="37" t="s">
        <v>1</v>
      </c>
    </row>
    <row r="115" spans="1:3" ht="24.75" customHeight="1" thickBot="1">
      <c r="A115" s="2" t="s">
        <v>2</v>
      </c>
      <c r="B115" s="3" t="s">
        <v>164</v>
      </c>
      <c r="C115" s="4" t="s">
        <v>242</v>
      </c>
    </row>
    <row r="116" spans="1:3" ht="15" customHeight="1" thickBot="1">
      <c r="A116" s="38">
        <v>1</v>
      </c>
      <c r="B116" s="39">
        <v>2</v>
      </c>
      <c r="C116" s="40">
        <v>3</v>
      </c>
    </row>
    <row r="117" spans="1:3" ht="15" customHeight="1" thickBot="1">
      <c r="A117" s="41" t="s">
        <v>4</v>
      </c>
      <c r="B117" s="42" t="s">
        <v>165</v>
      </c>
      <c r="C117" s="43">
        <f>SUM(C118:C122)</f>
        <v>36359</v>
      </c>
    </row>
    <row r="118" spans="1:3" ht="15" customHeight="1">
      <c r="A118" s="44" t="s">
        <v>5</v>
      </c>
      <c r="B118" s="45" t="s">
        <v>166</v>
      </c>
      <c r="C118" s="46">
        <v>15110</v>
      </c>
    </row>
    <row r="119" spans="1:3" ht="15" customHeight="1">
      <c r="A119" s="14" t="s">
        <v>7</v>
      </c>
      <c r="B119" s="47" t="s">
        <v>167</v>
      </c>
      <c r="C119" s="16">
        <v>3847</v>
      </c>
    </row>
    <row r="120" spans="1:3" ht="15" customHeight="1">
      <c r="A120" s="14" t="s">
        <v>9</v>
      </c>
      <c r="B120" s="47" t="s">
        <v>168</v>
      </c>
      <c r="C120" s="20">
        <v>13750</v>
      </c>
    </row>
    <row r="121" spans="1:3" ht="15" customHeight="1">
      <c r="A121" s="14" t="s">
        <v>11</v>
      </c>
      <c r="B121" s="48" t="s">
        <v>169</v>
      </c>
      <c r="C121" s="20">
        <v>2650</v>
      </c>
    </row>
    <row r="122" spans="1:3" ht="15" customHeight="1">
      <c r="A122" s="14" t="s">
        <v>170</v>
      </c>
      <c r="B122" s="49" t="s">
        <v>171</v>
      </c>
      <c r="C122" s="20">
        <v>1002</v>
      </c>
    </row>
    <row r="123" spans="1:3" ht="15" customHeight="1">
      <c r="A123" s="14" t="s">
        <v>15</v>
      </c>
      <c r="B123" s="47" t="s">
        <v>172</v>
      </c>
      <c r="C123" s="20">
        <v>0</v>
      </c>
    </row>
    <row r="124" spans="1:3" ht="15" customHeight="1">
      <c r="A124" s="14" t="s">
        <v>173</v>
      </c>
      <c r="B124" s="50" t="s">
        <v>174</v>
      </c>
      <c r="C124" s="20"/>
    </row>
    <row r="125" spans="1:3" ht="15" customHeight="1">
      <c r="A125" s="14" t="s">
        <v>175</v>
      </c>
      <c r="B125" s="51" t="s">
        <v>176</v>
      </c>
      <c r="C125" s="20"/>
    </row>
    <row r="126" spans="1:3" ht="15" customHeight="1">
      <c r="A126" s="14" t="s">
        <v>177</v>
      </c>
      <c r="B126" s="51" t="s">
        <v>178</v>
      </c>
      <c r="C126" s="20"/>
    </row>
    <row r="127" spans="1:3" ht="15" customHeight="1">
      <c r="A127" s="14" t="s">
        <v>179</v>
      </c>
      <c r="B127" s="50" t="s">
        <v>180</v>
      </c>
      <c r="C127" s="20">
        <v>466</v>
      </c>
    </row>
    <row r="128" spans="1:3" ht="15" customHeight="1">
      <c r="A128" s="14" t="s">
        <v>181</v>
      </c>
      <c r="B128" s="50" t="s">
        <v>182</v>
      </c>
      <c r="C128" s="20"/>
    </row>
    <row r="129" spans="1:3" ht="15" customHeight="1">
      <c r="A129" s="14" t="s">
        <v>183</v>
      </c>
      <c r="B129" s="51" t="s">
        <v>184</v>
      </c>
      <c r="C129" s="20"/>
    </row>
    <row r="130" spans="1:3" ht="15" customHeight="1">
      <c r="A130" s="52" t="s">
        <v>185</v>
      </c>
      <c r="B130" s="53" t="s">
        <v>186</v>
      </c>
      <c r="C130" s="20"/>
    </row>
    <row r="131" spans="1:3" ht="15" customHeight="1">
      <c r="A131" s="14" t="s">
        <v>187</v>
      </c>
      <c r="B131" s="53" t="s">
        <v>188</v>
      </c>
      <c r="C131" s="20"/>
    </row>
    <row r="132" spans="1:3" ht="15" customHeight="1" thickBot="1">
      <c r="A132" s="54" t="s">
        <v>189</v>
      </c>
      <c r="B132" s="55" t="s">
        <v>190</v>
      </c>
      <c r="C132" s="56">
        <v>536</v>
      </c>
    </row>
    <row r="133" spans="1:3" ht="15" customHeight="1" thickBot="1">
      <c r="A133" s="8" t="s">
        <v>17</v>
      </c>
      <c r="B133" s="57" t="s">
        <v>191</v>
      </c>
      <c r="C133" s="10">
        <f>+C134+C136+C138</f>
        <v>540</v>
      </c>
    </row>
    <row r="134" spans="1:3" ht="11.1" customHeight="1">
      <c r="A134" s="11" t="s">
        <v>19</v>
      </c>
      <c r="B134" s="47" t="s">
        <v>192</v>
      </c>
      <c r="C134" s="13"/>
    </row>
    <row r="135" spans="1:3" ht="11.1" customHeight="1">
      <c r="A135" s="11" t="s">
        <v>21</v>
      </c>
      <c r="B135" s="58" t="s">
        <v>193</v>
      </c>
      <c r="C135" s="13"/>
    </row>
    <row r="136" spans="1:3" ht="11.1" customHeight="1">
      <c r="A136" s="11" t="s">
        <v>23</v>
      </c>
      <c r="B136" s="58" t="s">
        <v>194</v>
      </c>
      <c r="C136" s="16">
        <v>540</v>
      </c>
    </row>
    <row r="137" spans="1:3" ht="11.1" customHeight="1">
      <c r="A137" s="11" t="s">
        <v>25</v>
      </c>
      <c r="B137" s="58" t="s">
        <v>195</v>
      </c>
      <c r="C137" s="59"/>
    </row>
    <row r="138" spans="1:3" ht="11.1" customHeight="1">
      <c r="A138" s="11" t="s">
        <v>27</v>
      </c>
      <c r="B138" s="60" t="s">
        <v>196</v>
      </c>
      <c r="C138" s="59"/>
    </row>
    <row r="139" spans="1:3" ht="11.1" customHeight="1">
      <c r="A139" s="11" t="s">
        <v>29</v>
      </c>
      <c r="B139" s="61" t="s">
        <v>197</v>
      </c>
      <c r="C139" s="59"/>
    </row>
    <row r="140" spans="1:3" ht="11.1" customHeight="1">
      <c r="A140" s="11" t="s">
        <v>198</v>
      </c>
      <c r="B140" s="62" t="s">
        <v>199</v>
      </c>
      <c r="C140" s="59"/>
    </row>
    <row r="141" spans="1:3" ht="11.1" customHeight="1">
      <c r="A141" s="11" t="s">
        <v>200</v>
      </c>
      <c r="B141" s="51" t="s">
        <v>178</v>
      </c>
      <c r="C141" s="59"/>
    </row>
    <row r="142" spans="1:3" ht="11.1" customHeight="1">
      <c r="A142" s="11" t="s">
        <v>201</v>
      </c>
      <c r="B142" s="51" t="s">
        <v>202</v>
      </c>
      <c r="C142" s="59"/>
    </row>
    <row r="143" spans="1:3" ht="11.1" customHeight="1">
      <c r="A143" s="11" t="s">
        <v>203</v>
      </c>
      <c r="B143" s="51" t="s">
        <v>204</v>
      </c>
      <c r="C143" s="59"/>
    </row>
    <row r="144" spans="1:3" ht="11.1" customHeight="1">
      <c r="A144" s="11" t="s">
        <v>205</v>
      </c>
      <c r="B144" s="51" t="s">
        <v>184</v>
      </c>
      <c r="C144" s="59"/>
    </row>
    <row r="145" spans="1:3" ht="11.1" customHeight="1">
      <c r="A145" s="11" t="s">
        <v>206</v>
      </c>
      <c r="B145" s="51" t="s">
        <v>207</v>
      </c>
      <c r="C145" s="59"/>
    </row>
    <row r="146" spans="1:3" ht="11.1" customHeight="1" thickBot="1">
      <c r="A146" s="52" t="s">
        <v>208</v>
      </c>
      <c r="B146" s="51" t="s">
        <v>209</v>
      </c>
      <c r="C146" s="63"/>
    </row>
    <row r="147" spans="1:3" ht="15" customHeight="1" thickBot="1">
      <c r="A147" s="8" t="s">
        <v>31</v>
      </c>
      <c r="B147" s="64" t="s">
        <v>210</v>
      </c>
      <c r="C147" s="10">
        <f>+C148+C149</f>
        <v>307</v>
      </c>
    </row>
    <row r="148" spans="1:3" ht="15" customHeight="1">
      <c r="A148" s="11" t="s">
        <v>33</v>
      </c>
      <c r="B148" s="65" t="s">
        <v>211</v>
      </c>
      <c r="C148" s="13">
        <v>307</v>
      </c>
    </row>
    <row r="149" spans="1:3" ht="15" customHeight="1" thickBot="1">
      <c r="A149" s="17" t="s">
        <v>35</v>
      </c>
      <c r="B149" s="58" t="s">
        <v>212</v>
      </c>
      <c r="C149" s="20"/>
    </row>
    <row r="150" spans="1:3" ht="15" customHeight="1" thickBot="1">
      <c r="A150" s="8" t="s">
        <v>213</v>
      </c>
      <c r="B150" s="64" t="s">
        <v>214</v>
      </c>
      <c r="C150" s="10">
        <f>+C117+C133+C147</f>
        <v>37206</v>
      </c>
    </row>
    <row r="151" spans="1:3" ht="15" customHeight="1" thickBot="1">
      <c r="A151" s="8" t="s">
        <v>59</v>
      </c>
      <c r="B151" s="64" t="s">
        <v>215</v>
      </c>
      <c r="C151" s="10">
        <f>+C152+C153+C154</f>
        <v>0</v>
      </c>
    </row>
    <row r="152" spans="1:3" ht="11.1" customHeight="1">
      <c r="A152" s="11" t="s">
        <v>61</v>
      </c>
      <c r="B152" s="65" t="s">
        <v>216</v>
      </c>
      <c r="C152" s="59"/>
    </row>
    <row r="153" spans="1:3" ht="11.1" customHeight="1">
      <c r="A153" s="11" t="s">
        <v>63</v>
      </c>
      <c r="B153" s="65" t="s">
        <v>217</v>
      </c>
      <c r="C153" s="59"/>
    </row>
    <row r="154" spans="1:3" ht="11.1" customHeight="1" thickBot="1">
      <c r="A154" s="52" t="s">
        <v>65</v>
      </c>
      <c r="B154" s="66" t="s">
        <v>218</v>
      </c>
      <c r="C154" s="59"/>
    </row>
    <row r="155" spans="1:3" ht="11.1" customHeight="1" thickBot="1">
      <c r="A155" s="8" t="s">
        <v>81</v>
      </c>
      <c r="B155" s="64" t="s">
        <v>219</v>
      </c>
      <c r="C155" s="10">
        <f>+C156+C157+C158+C159</f>
        <v>0</v>
      </c>
    </row>
    <row r="156" spans="1:3" ht="11.1" customHeight="1">
      <c r="A156" s="11" t="s">
        <v>83</v>
      </c>
      <c r="B156" s="65" t="s">
        <v>220</v>
      </c>
      <c r="C156" s="59"/>
    </row>
    <row r="157" spans="1:3" ht="11.1" customHeight="1">
      <c r="A157" s="11" t="s">
        <v>85</v>
      </c>
      <c r="B157" s="65" t="s">
        <v>221</v>
      </c>
      <c r="C157" s="59"/>
    </row>
    <row r="158" spans="1:3" ht="11.1" customHeight="1">
      <c r="A158" s="11" t="s">
        <v>87</v>
      </c>
      <c r="B158" s="65" t="s">
        <v>222</v>
      </c>
      <c r="C158" s="59"/>
    </row>
    <row r="159" spans="1:3" ht="11.1" customHeight="1" thickBot="1">
      <c r="A159" s="52" t="s">
        <v>89</v>
      </c>
      <c r="B159" s="66" t="s">
        <v>223</v>
      </c>
      <c r="C159" s="59"/>
    </row>
    <row r="160" spans="1:3" ht="11.1" customHeight="1" thickBot="1">
      <c r="A160" s="8" t="s">
        <v>224</v>
      </c>
      <c r="B160" s="64" t="s">
        <v>225</v>
      </c>
      <c r="C160" s="21">
        <f>+C161+C162+C163+C164</f>
        <v>841</v>
      </c>
    </row>
    <row r="161" spans="1:3" ht="11.1" customHeight="1">
      <c r="A161" s="11" t="s">
        <v>95</v>
      </c>
      <c r="B161" s="65" t="s">
        <v>226</v>
      </c>
      <c r="C161" s="59">
        <v>841</v>
      </c>
    </row>
    <row r="162" spans="1:3" ht="11.1" customHeight="1">
      <c r="A162" s="11" t="s">
        <v>97</v>
      </c>
      <c r="B162" s="65" t="s">
        <v>227</v>
      </c>
      <c r="C162" s="59"/>
    </row>
    <row r="163" spans="1:3" ht="11.1" customHeight="1">
      <c r="A163" s="11" t="s">
        <v>99</v>
      </c>
      <c r="B163" s="65" t="s">
        <v>228</v>
      </c>
      <c r="C163" s="59"/>
    </row>
    <row r="164" spans="1:3" ht="11.1" customHeight="1" thickBot="1">
      <c r="A164" s="52" t="s">
        <v>101</v>
      </c>
      <c r="B164" s="66" t="s">
        <v>229</v>
      </c>
      <c r="C164" s="59"/>
    </row>
    <row r="165" spans="1:3" ht="11.1" customHeight="1" thickBot="1">
      <c r="A165" s="8" t="s">
        <v>103</v>
      </c>
      <c r="B165" s="64" t="s">
        <v>230</v>
      </c>
      <c r="C165" s="67">
        <f>+C166+C167+C168+C169</f>
        <v>0</v>
      </c>
    </row>
    <row r="166" spans="1:3" ht="11.1" customHeight="1">
      <c r="A166" s="11" t="s">
        <v>105</v>
      </c>
      <c r="B166" s="65" t="s">
        <v>231</v>
      </c>
      <c r="C166" s="59"/>
    </row>
    <row r="167" spans="1:3" ht="11.1" customHeight="1">
      <c r="A167" s="11" t="s">
        <v>107</v>
      </c>
      <c r="B167" s="65" t="s">
        <v>232</v>
      </c>
      <c r="C167" s="59"/>
    </row>
    <row r="168" spans="1:3" ht="11.1" customHeight="1">
      <c r="A168" s="11" t="s">
        <v>109</v>
      </c>
      <c r="B168" s="65" t="s">
        <v>233</v>
      </c>
      <c r="C168" s="59"/>
    </row>
    <row r="169" spans="1:3" ht="11.1" customHeight="1" thickBot="1">
      <c r="A169" s="11" t="s">
        <v>111</v>
      </c>
      <c r="B169" s="65" t="s">
        <v>234</v>
      </c>
      <c r="C169" s="59"/>
    </row>
    <row r="170" spans="1:3" ht="11.1" customHeight="1" thickBot="1">
      <c r="A170" s="8" t="s">
        <v>113</v>
      </c>
      <c r="B170" s="64" t="s">
        <v>235</v>
      </c>
      <c r="C170" s="68">
        <v>841</v>
      </c>
    </row>
    <row r="171" spans="1:3" ht="15" customHeight="1" thickBot="1">
      <c r="A171" s="69" t="s">
        <v>236</v>
      </c>
      <c r="B171" s="70" t="s">
        <v>237</v>
      </c>
      <c r="C171" s="68">
        <f>+C150+C170</f>
        <v>38047</v>
      </c>
    </row>
    <row r="172" spans="1:3" ht="20.100000000000001" customHeight="1">
      <c r="A172" s="71"/>
      <c r="B172" s="71"/>
      <c r="C172" s="72"/>
    </row>
    <row r="173" spans="1:3" ht="20.100000000000001" customHeight="1">
      <c r="A173" s="305" t="s">
        <v>238</v>
      </c>
      <c r="B173" s="305"/>
      <c r="C173" s="305"/>
    </row>
    <row r="174" spans="1:3" ht="20.100000000000001" customHeight="1" thickBot="1">
      <c r="A174" s="302" t="s">
        <v>239</v>
      </c>
      <c r="B174" s="302"/>
      <c r="C174" s="1" t="s">
        <v>1</v>
      </c>
    </row>
    <row r="175" spans="1:3" ht="21.75" customHeight="1" thickBot="1">
      <c r="A175" s="8">
        <v>1</v>
      </c>
      <c r="B175" s="57" t="s">
        <v>240</v>
      </c>
      <c r="C175" s="10">
        <f>+C63-C150</f>
        <v>-5461</v>
      </c>
    </row>
    <row r="176" spans="1:3" ht="21" customHeight="1" thickBot="1">
      <c r="A176" s="8" t="s">
        <v>17</v>
      </c>
      <c r="B176" s="57" t="s">
        <v>241</v>
      </c>
      <c r="C176" s="10">
        <f>+C86-C170</f>
        <v>5461</v>
      </c>
    </row>
  </sheetData>
  <mergeCells count="6">
    <mergeCell ref="A174:B174"/>
    <mergeCell ref="A3:C3"/>
    <mergeCell ref="A4:B4"/>
    <mergeCell ref="A113:C113"/>
    <mergeCell ref="A114:B114"/>
    <mergeCell ref="A173:C173"/>
  </mergeCells>
  <phoneticPr fontId="0" type="noConversion"/>
  <pageMargins left="0.23622047244094491" right="0.23622047244094491" top="0.47244094488188981" bottom="0.47244094488188981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3"/>
  <sheetViews>
    <sheetView workbookViewId="0">
      <selection activeCell="B2" sqref="B2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2" spans="1:5">
      <c r="B2" t="s">
        <v>378</v>
      </c>
    </row>
    <row r="3" spans="1:5" ht="30" customHeight="1">
      <c r="A3" s="73"/>
      <c r="B3" s="74" t="s">
        <v>243</v>
      </c>
      <c r="C3" s="75"/>
      <c r="D3" s="75"/>
      <c r="E3" s="75"/>
    </row>
    <row r="4" spans="1:5" ht="20.100000000000001" customHeight="1" thickBot="1">
      <c r="A4" s="73"/>
      <c r="B4" s="76"/>
      <c r="C4" s="73"/>
      <c r="D4" s="73"/>
      <c r="E4" s="77" t="s">
        <v>244</v>
      </c>
    </row>
    <row r="5" spans="1:5" ht="20.100000000000001" customHeight="1" thickBot="1">
      <c r="A5" s="306" t="s">
        <v>2</v>
      </c>
      <c r="B5" s="78" t="s">
        <v>245</v>
      </c>
      <c r="C5" s="79"/>
      <c r="D5" s="78" t="s">
        <v>246</v>
      </c>
      <c r="E5" s="80"/>
    </row>
    <row r="6" spans="1:5" ht="20.100000000000001" customHeight="1" thickBot="1">
      <c r="A6" s="307"/>
      <c r="B6" s="81" t="s">
        <v>247</v>
      </c>
      <c r="C6" s="82" t="s">
        <v>242</v>
      </c>
      <c r="D6" s="81" t="s">
        <v>247</v>
      </c>
      <c r="E6" s="83" t="s">
        <v>242</v>
      </c>
    </row>
    <row r="7" spans="1:5" ht="20.100000000000001" customHeight="1" thickBot="1">
      <c r="A7" s="84">
        <v>1</v>
      </c>
      <c r="B7" s="85">
        <v>2</v>
      </c>
      <c r="C7" s="86" t="s">
        <v>31</v>
      </c>
      <c r="D7" s="85" t="s">
        <v>213</v>
      </c>
      <c r="E7" s="87" t="s">
        <v>59</v>
      </c>
    </row>
    <row r="8" spans="1:5" ht="20.100000000000001" customHeight="1">
      <c r="A8" s="88" t="s">
        <v>4</v>
      </c>
      <c r="B8" s="89" t="s">
        <v>248</v>
      </c>
      <c r="C8" s="90">
        <v>24950</v>
      </c>
      <c r="D8" s="89" t="s">
        <v>249</v>
      </c>
      <c r="E8" s="91">
        <v>5762</v>
      </c>
    </row>
    <row r="9" spans="1:5" ht="20.100000000000001" customHeight="1">
      <c r="A9" s="92" t="s">
        <v>17</v>
      </c>
      <c r="B9" s="93" t="s">
        <v>250</v>
      </c>
      <c r="C9" s="94">
        <v>1605</v>
      </c>
      <c r="D9" s="93" t="s">
        <v>167</v>
      </c>
      <c r="E9" s="95">
        <v>1435</v>
      </c>
    </row>
    <row r="10" spans="1:5" ht="20.100000000000001" customHeight="1">
      <c r="A10" s="92" t="s">
        <v>31</v>
      </c>
      <c r="B10" s="93" t="s">
        <v>251</v>
      </c>
      <c r="C10" s="94"/>
      <c r="D10" s="93" t="s">
        <v>252</v>
      </c>
      <c r="E10" s="95">
        <v>11051</v>
      </c>
    </row>
    <row r="11" spans="1:5" ht="20.100000000000001" customHeight="1">
      <c r="A11" s="92" t="s">
        <v>213</v>
      </c>
      <c r="B11" s="93" t="s">
        <v>253</v>
      </c>
      <c r="C11" s="94">
        <v>2900</v>
      </c>
      <c r="D11" s="93" t="s">
        <v>169</v>
      </c>
      <c r="E11" s="95">
        <v>2650</v>
      </c>
    </row>
    <row r="12" spans="1:5" ht="20.100000000000001" customHeight="1">
      <c r="A12" s="92" t="s">
        <v>59</v>
      </c>
      <c r="B12" s="96" t="s">
        <v>254</v>
      </c>
      <c r="C12" s="94"/>
      <c r="D12" s="93" t="s">
        <v>171</v>
      </c>
      <c r="E12" s="95">
        <v>1002</v>
      </c>
    </row>
    <row r="13" spans="1:5" ht="20.100000000000001" customHeight="1">
      <c r="A13" s="92" t="s">
        <v>81</v>
      </c>
      <c r="B13" s="93" t="s">
        <v>255</v>
      </c>
      <c r="C13" s="97"/>
      <c r="D13" s="93" t="s">
        <v>256</v>
      </c>
      <c r="E13" s="95">
        <v>307</v>
      </c>
    </row>
    <row r="14" spans="1:5" ht="20.100000000000001" customHeight="1">
      <c r="A14" s="92" t="s">
        <v>224</v>
      </c>
      <c r="B14" s="93" t="s">
        <v>80</v>
      </c>
      <c r="C14" s="94">
        <v>1250</v>
      </c>
      <c r="D14" s="98"/>
      <c r="E14" s="95"/>
    </row>
    <row r="15" spans="1:5" ht="15" customHeight="1">
      <c r="A15" s="92" t="s">
        <v>103</v>
      </c>
      <c r="B15" s="98"/>
      <c r="C15" s="94"/>
      <c r="D15" s="98"/>
      <c r="E15" s="95"/>
    </row>
    <row r="16" spans="1:5" ht="15" customHeight="1">
      <c r="A16" s="92" t="s">
        <v>113</v>
      </c>
      <c r="B16" s="99"/>
      <c r="C16" s="97"/>
      <c r="D16" s="98"/>
      <c r="E16" s="95"/>
    </row>
    <row r="17" spans="1:5" ht="15" customHeight="1">
      <c r="A17" s="92" t="s">
        <v>236</v>
      </c>
      <c r="B17" s="98"/>
      <c r="C17" s="94"/>
      <c r="D17" s="98"/>
      <c r="E17" s="95"/>
    </row>
    <row r="18" spans="1:5" ht="15" customHeight="1">
      <c r="A18" s="92" t="s">
        <v>257</v>
      </c>
      <c r="B18" s="98"/>
      <c r="C18" s="94"/>
      <c r="D18" s="98"/>
      <c r="E18" s="95"/>
    </row>
    <row r="19" spans="1:5" ht="15" customHeight="1" thickBot="1">
      <c r="A19" s="92" t="s">
        <v>258</v>
      </c>
      <c r="B19" s="100"/>
      <c r="C19" s="101"/>
      <c r="D19" s="98"/>
      <c r="E19" s="102"/>
    </row>
    <row r="20" spans="1:5" ht="20.100000000000001" customHeight="1" thickBot="1">
      <c r="A20" s="103" t="s">
        <v>259</v>
      </c>
      <c r="B20" s="104" t="s">
        <v>260</v>
      </c>
      <c r="C20" s="105">
        <f>+C8+C9+C11+C12+C14+C15+C16+C17+C18+C19</f>
        <v>30705</v>
      </c>
      <c r="D20" s="104" t="s">
        <v>261</v>
      </c>
      <c r="E20" s="106">
        <f>SUM(E8:E19)</f>
        <v>22207</v>
      </c>
    </row>
    <row r="21" spans="1:5" ht="20.100000000000001" customHeight="1">
      <c r="A21" s="107" t="s">
        <v>262</v>
      </c>
      <c r="B21" s="108" t="s">
        <v>263</v>
      </c>
      <c r="C21" s="109">
        <f>+C22+C23+C24+C25</f>
        <v>5914</v>
      </c>
      <c r="D21" s="110" t="s">
        <v>264</v>
      </c>
      <c r="E21" s="111"/>
    </row>
    <row r="22" spans="1:5" ht="20.100000000000001" customHeight="1">
      <c r="A22" s="112" t="s">
        <v>265</v>
      </c>
      <c r="B22" s="110" t="s">
        <v>266</v>
      </c>
      <c r="C22" s="113">
        <v>5914</v>
      </c>
      <c r="D22" s="110" t="s">
        <v>267</v>
      </c>
      <c r="E22" s="114"/>
    </row>
    <row r="23" spans="1:5" ht="20.100000000000001" customHeight="1">
      <c r="A23" s="112" t="s">
        <v>268</v>
      </c>
      <c r="B23" s="110" t="s">
        <v>269</v>
      </c>
      <c r="C23" s="113"/>
      <c r="D23" s="110" t="s">
        <v>270</v>
      </c>
      <c r="E23" s="114"/>
    </row>
    <row r="24" spans="1:5" ht="20.100000000000001" customHeight="1">
      <c r="A24" s="112" t="s">
        <v>271</v>
      </c>
      <c r="B24" s="110" t="s">
        <v>272</v>
      </c>
      <c r="C24" s="113"/>
      <c r="D24" s="110" t="s">
        <v>273</v>
      </c>
      <c r="E24" s="114"/>
    </row>
    <row r="25" spans="1:5" ht="20.100000000000001" customHeight="1">
      <c r="A25" s="112" t="s">
        <v>274</v>
      </c>
      <c r="B25" s="110" t="s">
        <v>275</v>
      </c>
      <c r="C25" s="113"/>
      <c r="D25" s="108" t="s">
        <v>276</v>
      </c>
      <c r="E25" s="114"/>
    </row>
    <row r="26" spans="1:5" ht="20.100000000000001" customHeight="1">
      <c r="A26" s="112" t="s">
        <v>277</v>
      </c>
      <c r="B26" s="110" t="s">
        <v>278</v>
      </c>
      <c r="C26" s="115">
        <f>+C27+C29</f>
        <v>0</v>
      </c>
      <c r="D26" s="110" t="s">
        <v>279</v>
      </c>
      <c r="E26" s="114"/>
    </row>
    <row r="27" spans="1:5" ht="20.100000000000001" customHeight="1">
      <c r="A27" s="107" t="s">
        <v>280</v>
      </c>
      <c r="B27" s="108" t="s">
        <v>281</v>
      </c>
      <c r="C27" s="116"/>
      <c r="D27" s="89" t="s">
        <v>282</v>
      </c>
      <c r="E27" s="111"/>
    </row>
    <row r="28" spans="1:5" ht="20.100000000000001" customHeight="1">
      <c r="A28" s="300"/>
      <c r="B28" s="299"/>
      <c r="C28" s="113"/>
      <c r="D28" s="298" t="s">
        <v>227</v>
      </c>
      <c r="E28" s="113">
        <v>841</v>
      </c>
    </row>
    <row r="29" spans="1:5" ht="20.100000000000001" customHeight="1" thickBot="1">
      <c r="A29" s="112" t="s">
        <v>283</v>
      </c>
      <c r="B29" s="110"/>
      <c r="C29" s="113"/>
      <c r="D29" s="98" t="s">
        <v>370</v>
      </c>
      <c r="E29" s="114">
        <v>14111</v>
      </c>
    </row>
    <row r="30" spans="1:5" ht="20.100000000000001" customHeight="1" thickBot="1">
      <c r="A30" s="103" t="s">
        <v>284</v>
      </c>
      <c r="B30" s="104" t="s">
        <v>285</v>
      </c>
      <c r="C30" s="105">
        <f>+C21+C26</f>
        <v>5914</v>
      </c>
      <c r="D30" s="104" t="s">
        <v>286</v>
      </c>
      <c r="E30" s="106">
        <f>SUM(E21:E29)</f>
        <v>14952</v>
      </c>
    </row>
    <row r="31" spans="1:5" ht="20.100000000000001" customHeight="1" thickBot="1">
      <c r="A31" s="103" t="s">
        <v>287</v>
      </c>
      <c r="B31" s="117" t="s">
        <v>288</v>
      </c>
      <c r="C31" s="118">
        <f>+C20+C30</f>
        <v>36619</v>
      </c>
      <c r="D31" s="117" t="s">
        <v>289</v>
      </c>
      <c r="E31" s="118">
        <f>+E20+E30</f>
        <v>37159</v>
      </c>
    </row>
    <row r="32" spans="1:5" ht="20.100000000000001" customHeight="1" thickBot="1">
      <c r="A32" s="103" t="s">
        <v>290</v>
      </c>
      <c r="B32" s="117" t="s">
        <v>291</v>
      </c>
      <c r="C32" s="118" t="str">
        <f>IF(C20-E20&lt;0,E20-C20,"-")</f>
        <v>-</v>
      </c>
      <c r="D32" s="117" t="s">
        <v>292</v>
      </c>
      <c r="E32" s="118">
        <f>IF(C20-E20&gt;0,C20-E20,"-")</f>
        <v>8498</v>
      </c>
    </row>
    <row r="33" spans="1:5" ht="20.100000000000001" customHeight="1" thickBot="1">
      <c r="A33" s="103" t="s">
        <v>293</v>
      </c>
      <c r="B33" s="117" t="s">
        <v>294</v>
      </c>
      <c r="C33" s="118">
        <f>IF(C20+C21-E31&lt;0,E31-(C20+C21),"-")</f>
        <v>540</v>
      </c>
      <c r="D33" s="117" t="s">
        <v>295</v>
      </c>
      <c r="E33" s="118" t="str">
        <f>IF(C20+C21-E31&gt;0,C20+C21-E31,"-")</f>
        <v>-</v>
      </c>
    </row>
  </sheetData>
  <mergeCells count="1">
    <mergeCell ref="A5:A6"/>
  </mergeCells>
  <phoneticPr fontId="0" type="noConversion"/>
  <pageMargins left="0.25" right="0.25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47"/>
  <sheetViews>
    <sheetView workbookViewId="0">
      <selection activeCell="B1" sqref="B1"/>
    </sheetView>
  </sheetViews>
  <sheetFormatPr defaultRowHeight="15"/>
  <cols>
    <col min="1" max="1" width="7.28515625" customWidth="1"/>
    <col min="2" max="2" width="47" customWidth="1"/>
    <col min="3" max="3" width="11.42578125" customWidth="1"/>
    <col min="4" max="4" width="10.7109375" customWidth="1"/>
    <col min="5" max="5" width="10.5703125" customWidth="1"/>
  </cols>
  <sheetData>
    <row r="1" spans="1:5">
      <c r="B1" t="s">
        <v>379</v>
      </c>
    </row>
    <row r="3" spans="1:5" ht="20.100000000000001" customHeight="1">
      <c r="A3" s="303" t="s">
        <v>0</v>
      </c>
      <c r="B3" s="303"/>
      <c r="C3" s="303"/>
      <c r="D3" s="303"/>
      <c r="E3" s="303"/>
    </row>
    <row r="4" spans="1:5" ht="20.100000000000001" customHeight="1" thickBot="1">
      <c r="A4" s="302"/>
      <c r="B4" s="302"/>
      <c r="C4" s="161"/>
      <c r="D4" s="162"/>
      <c r="E4" s="1" t="s">
        <v>1</v>
      </c>
    </row>
    <row r="5" spans="1:5" ht="24.95" customHeight="1" thickBot="1">
      <c r="A5" s="2" t="s">
        <v>2</v>
      </c>
      <c r="B5" s="3" t="s">
        <v>3</v>
      </c>
      <c r="C5" s="3" t="s">
        <v>332</v>
      </c>
      <c r="D5" s="163" t="s">
        <v>333</v>
      </c>
      <c r="E5" s="164" t="s">
        <v>242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165">
        <v>5</v>
      </c>
    </row>
    <row r="7" spans="1:5" ht="20.100000000000001" customHeight="1" thickBot="1">
      <c r="A7" s="8" t="s">
        <v>4</v>
      </c>
      <c r="B7" s="9" t="s">
        <v>372</v>
      </c>
      <c r="C7" s="166">
        <f>+C8+C9+C10+C11+C12+C14</f>
        <v>30135</v>
      </c>
      <c r="D7" s="166">
        <f>+D8+D9+D10+D11+D12+D14</f>
        <v>23607</v>
      </c>
      <c r="E7" s="167">
        <f>+E8+E9+E10+E11+E12+E13+E14</f>
        <v>24950</v>
      </c>
    </row>
    <row r="8" spans="1:5" ht="20.100000000000001" customHeight="1">
      <c r="A8" s="11" t="s">
        <v>5</v>
      </c>
      <c r="B8" s="12" t="s">
        <v>6</v>
      </c>
      <c r="C8" s="168">
        <v>12165</v>
      </c>
      <c r="D8" s="168">
        <v>8869</v>
      </c>
      <c r="E8" s="169">
        <v>9737</v>
      </c>
    </row>
    <row r="9" spans="1:5" ht="20.100000000000001" customHeight="1">
      <c r="A9" s="14" t="s">
        <v>7</v>
      </c>
      <c r="B9" s="15" t="s">
        <v>8</v>
      </c>
      <c r="C9" s="170">
        <v>9520</v>
      </c>
      <c r="D9" s="170">
        <v>9905</v>
      </c>
      <c r="E9" s="59">
        <v>10522</v>
      </c>
    </row>
    <row r="10" spans="1:5" ht="22.5" customHeight="1">
      <c r="A10" s="14" t="s">
        <v>9</v>
      </c>
      <c r="B10" s="15" t="s">
        <v>10</v>
      </c>
      <c r="C10" s="170">
        <v>4367</v>
      </c>
      <c r="D10" s="170">
        <v>3740</v>
      </c>
      <c r="E10" s="59">
        <v>3403</v>
      </c>
    </row>
    <row r="11" spans="1:5" ht="20.100000000000001" customHeight="1">
      <c r="A11" s="14" t="s">
        <v>11</v>
      </c>
      <c r="B11" s="15" t="s">
        <v>12</v>
      </c>
      <c r="C11" s="170">
        <v>552</v>
      </c>
      <c r="D11" s="170">
        <v>559</v>
      </c>
      <c r="E11" s="59">
        <v>1200</v>
      </c>
    </row>
    <row r="12" spans="1:5" ht="20.100000000000001" customHeight="1">
      <c r="A12" s="14" t="s">
        <v>13</v>
      </c>
      <c r="B12" s="15" t="s">
        <v>14</v>
      </c>
      <c r="C12" s="171">
        <v>61</v>
      </c>
      <c r="D12" s="171">
        <v>30</v>
      </c>
      <c r="E12" s="59"/>
    </row>
    <row r="13" spans="1:5" ht="20.100000000000001" customHeight="1">
      <c r="A13" s="17" t="s">
        <v>371</v>
      </c>
      <c r="B13" s="18" t="s">
        <v>374</v>
      </c>
      <c r="C13" s="172"/>
      <c r="D13" s="172"/>
      <c r="E13" s="59">
        <v>88</v>
      </c>
    </row>
    <row r="14" spans="1:5" ht="20.100000000000001" customHeight="1" thickBot="1">
      <c r="A14" s="17" t="s">
        <v>173</v>
      </c>
      <c r="B14" s="60" t="s">
        <v>16</v>
      </c>
      <c r="C14" s="172">
        <v>3470</v>
      </c>
      <c r="D14" s="172">
        <v>504</v>
      </c>
      <c r="E14" s="59"/>
    </row>
    <row r="15" spans="1:5" ht="21" customHeight="1" thickBot="1">
      <c r="A15" s="8" t="s">
        <v>17</v>
      </c>
      <c r="B15" s="19" t="s">
        <v>18</v>
      </c>
      <c r="C15" s="166">
        <f>+C16+C17+C18+C19+C20</f>
        <v>1043</v>
      </c>
      <c r="D15" s="166">
        <f>+D16+D17+D18+D19+D20</f>
        <v>2541</v>
      </c>
      <c r="E15" s="167">
        <f>+E16+E17+E18+E19+E20</f>
        <v>1605</v>
      </c>
    </row>
    <row r="16" spans="1:5" ht="20.100000000000001" customHeight="1">
      <c r="A16" s="11" t="s">
        <v>19</v>
      </c>
      <c r="B16" s="12" t="s">
        <v>20</v>
      </c>
      <c r="C16" s="168"/>
      <c r="D16" s="168"/>
      <c r="E16" s="169"/>
    </row>
    <row r="17" spans="1:5" ht="20.100000000000001" customHeight="1">
      <c r="A17" s="14" t="s">
        <v>21</v>
      </c>
      <c r="B17" s="15" t="s">
        <v>22</v>
      </c>
      <c r="C17" s="170"/>
      <c r="D17" s="170"/>
      <c r="E17" s="59"/>
    </row>
    <row r="18" spans="1:5" ht="21" customHeight="1">
      <c r="A18" s="14" t="s">
        <v>23</v>
      </c>
      <c r="B18" s="15" t="s">
        <v>24</v>
      </c>
      <c r="C18" s="170"/>
      <c r="D18" s="170"/>
      <c r="E18" s="59"/>
    </row>
    <row r="19" spans="1:5" ht="21" customHeight="1">
      <c r="A19" s="14" t="s">
        <v>25</v>
      </c>
      <c r="B19" s="15" t="s">
        <v>26</v>
      </c>
      <c r="C19" s="170"/>
      <c r="D19" s="170"/>
      <c r="E19" s="59"/>
    </row>
    <row r="20" spans="1:5" ht="20.100000000000001" customHeight="1">
      <c r="A20" s="14" t="s">
        <v>27</v>
      </c>
      <c r="B20" s="15" t="s">
        <v>28</v>
      </c>
      <c r="C20" s="170">
        <v>1043</v>
      </c>
      <c r="D20" s="170">
        <v>2541</v>
      </c>
      <c r="E20" s="59">
        <v>1605</v>
      </c>
    </row>
    <row r="21" spans="1:5" ht="20.100000000000001" customHeight="1" thickBot="1">
      <c r="A21" s="17" t="s">
        <v>29</v>
      </c>
      <c r="B21" s="60" t="s">
        <v>30</v>
      </c>
      <c r="C21" s="173"/>
      <c r="D21" s="173"/>
      <c r="E21" s="63"/>
    </row>
    <row r="22" spans="1:5" ht="21" customHeight="1" thickBot="1">
      <c r="A22" s="8" t="s">
        <v>31</v>
      </c>
      <c r="B22" s="9" t="s">
        <v>32</v>
      </c>
      <c r="C22" s="166">
        <f>+C23+C24+C25+C26+C27</f>
        <v>0</v>
      </c>
      <c r="D22" s="166">
        <f>+D23+D24+D25+D26+D27</f>
        <v>6498</v>
      </c>
      <c r="E22" s="167">
        <f>+E23+E24+E25+E26+E27</f>
        <v>540</v>
      </c>
    </row>
    <row r="23" spans="1:5" ht="20.100000000000001" customHeight="1">
      <c r="A23" s="11" t="s">
        <v>33</v>
      </c>
      <c r="B23" s="12" t="s">
        <v>34</v>
      </c>
      <c r="C23" s="168"/>
      <c r="D23" s="168">
        <v>6498</v>
      </c>
      <c r="E23" s="169">
        <v>540</v>
      </c>
    </row>
    <row r="24" spans="1:5" ht="20.100000000000001" customHeight="1">
      <c r="A24" s="14" t="s">
        <v>35</v>
      </c>
      <c r="B24" s="15" t="s">
        <v>36</v>
      </c>
      <c r="C24" s="170"/>
      <c r="D24" s="170"/>
      <c r="E24" s="59"/>
    </row>
    <row r="25" spans="1:5" ht="21.75" customHeight="1">
      <c r="A25" s="14" t="s">
        <v>37</v>
      </c>
      <c r="B25" s="15" t="s">
        <v>38</v>
      </c>
      <c r="C25" s="170"/>
      <c r="D25" s="170"/>
      <c r="E25" s="59"/>
    </row>
    <row r="26" spans="1:5" ht="21.75" customHeight="1">
      <c r="A26" s="14" t="s">
        <v>39</v>
      </c>
      <c r="B26" s="15" t="s">
        <v>40</v>
      </c>
      <c r="C26" s="170"/>
      <c r="D26" s="170"/>
      <c r="E26" s="59"/>
    </row>
    <row r="27" spans="1:5" ht="20.100000000000001" customHeight="1">
      <c r="A27" s="14" t="s">
        <v>41</v>
      </c>
      <c r="B27" s="15" t="s">
        <v>42</v>
      </c>
      <c r="C27" s="170"/>
      <c r="D27" s="170"/>
      <c r="E27" s="59"/>
    </row>
    <row r="28" spans="1:5" ht="20.100000000000001" customHeight="1" thickBot="1">
      <c r="A28" s="17" t="s">
        <v>43</v>
      </c>
      <c r="B28" s="60" t="s">
        <v>44</v>
      </c>
      <c r="C28" s="173"/>
      <c r="D28" s="173"/>
      <c r="E28" s="63"/>
    </row>
    <row r="29" spans="1:5" ht="20.100000000000001" customHeight="1" thickBot="1">
      <c r="A29" s="8" t="s">
        <v>45</v>
      </c>
      <c r="B29" s="9" t="s">
        <v>46</v>
      </c>
      <c r="C29" s="174">
        <f>+C30+C33+C34+C35</f>
        <v>3049</v>
      </c>
      <c r="D29" s="174">
        <f>+D30+D33+D34+D35</f>
        <v>5380</v>
      </c>
      <c r="E29" s="175">
        <f>+E30+E33+E34+E35</f>
        <v>2900</v>
      </c>
    </row>
    <row r="30" spans="1:5" ht="20.100000000000001" customHeight="1">
      <c r="A30" s="11" t="s">
        <v>47</v>
      </c>
      <c r="B30" s="12" t="s">
        <v>48</v>
      </c>
      <c r="C30" s="176">
        <f>+C31+C32</f>
        <v>2226</v>
      </c>
      <c r="D30" s="176">
        <f>+D31+D32</f>
        <v>4341</v>
      </c>
      <c r="E30" s="177">
        <f>+E31+E32</f>
        <v>2200</v>
      </c>
    </row>
    <row r="31" spans="1:5" ht="20.100000000000001" customHeight="1">
      <c r="A31" s="14" t="s">
        <v>49</v>
      </c>
      <c r="B31" s="15" t="s">
        <v>50</v>
      </c>
      <c r="C31" s="170"/>
      <c r="D31" s="170"/>
      <c r="E31" s="59"/>
    </row>
    <row r="32" spans="1:5" ht="20.100000000000001" customHeight="1">
      <c r="A32" s="14" t="s">
        <v>51</v>
      </c>
      <c r="B32" s="15" t="s">
        <v>52</v>
      </c>
      <c r="C32" s="170">
        <v>2226</v>
      </c>
      <c r="D32" s="170">
        <v>4341</v>
      </c>
      <c r="E32" s="59">
        <v>2200</v>
      </c>
    </row>
    <row r="33" spans="1:5" ht="20.100000000000001" customHeight="1">
      <c r="A33" s="14" t="s">
        <v>53</v>
      </c>
      <c r="B33" s="15" t="s">
        <v>54</v>
      </c>
      <c r="C33" s="170">
        <v>729</v>
      </c>
      <c r="D33" s="170">
        <v>784</v>
      </c>
      <c r="E33" s="59">
        <v>700</v>
      </c>
    </row>
    <row r="34" spans="1:5" ht="20.100000000000001" customHeight="1">
      <c r="A34" s="14" t="s">
        <v>55</v>
      </c>
      <c r="B34" s="15" t="s">
        <v>56</v>
      </c>
      <c r="C34" s="170"/>
      <c r="D34" s="170">
        <v>225</v>
      </c>
      <c r="E34" s="59"/>
    </row>
    <row r="35" spans="1:5" ht="20.100000000000001" customHeight="1" thickBot="1">
      <c r="A35" s="17" t="s">
        <v>57</v>
      </c>
      <c r="B35" s="60" t="s">
        <v>58</v>
      </c>
      <c r="C35" s="173">
        <v>94</v>
      </c>
      <c r="D35" s="173">
        <v>30</v>
      </c>
      <c r="E35" s="63"/>
    </row>
    <row r="36" spans="1:5" ht="20.100000000000001" customHeight="1" thickBot="1">
      <c r="A36" s="8" t="s">
        <v>59</v>
      </c>
      <c r="B36" s="9" t="s">
        <v>60</v>
      </c>
      <c r="C36" s="166">
        <f>SUM(C37:C46)</f>
        <v>1395</v>
      </c>
      <c r="D36" s="166">
        <f>SUM(D37:D46)</f>
        <v>1339</v>
      </c>
      <c r="E36" s="167">
        <f>SUM(E37:E46)</f>
        <v>1250</v>
      </c>
    </row>
    <row r="37" spans="1:5" ht="20.100000000000001" customHeight="1">
      <c r="A37" s="11" t="s">
        <v>61</v>
      </c>
      <c r="B37" s="12" t="s">
        <v>62</v>
      </c>
      <c r="C37" s="168"/>
      <c r="D37" s="168"/>
      <c r="E37" s="169"/>
    </row>
    <row r="38" spans="1:5" ht="20.100000000000001" customHeight="1">
      <c r="A38" s="14" t="s">
        <v>63</v>
      </c>
      <c r="B38" s="15" t="s">
        <v>64</v>
      </c>
      <c r="C38" s="170">
        <v>796</v>
      </c>
      <c r="D38" s="170">
        <v>768</v>
      </c>
      <c r="E38" s="59">
        <v>800</v>
      </c>
    </row>
    <row r="39" spans="1:5" ht="20.100000000000001" customHeight="1">
      <c r="A39" s="14" t="s">
        <v>65</v>
      </c>
      <c r="B39" s="15" t="s">
        <v>66</v>
      </c>
      <c r="C39" s="170"/>
      <c r="D39" s="170"/>
      <c r="E39" s="59"/>
    </row>
    <row r="40" spans="1:5" ht="20.100000000000001" customHeight="1">
      <c r="A40" s="14" t="s">
        <v>67</v>
      </c>
      <c r="B40" s="15" t="s">
        <v>68</v>
      </c>
      <c r="C40" s="170"/>
      <c r="D40" s="170"/>
      <c r="E40" s="59"/>
    </row>
    <row r="41" spans="1:5" ht="20.100000000000001" customHeight="1">
      <c r="A41" s="14" t="s">
        <v>69</v>
      </c>
      <c r="B41" s="15" t="s">
        <v>70</v>
      </c>
      <c r="C41" s="170">
        <v>424</v>
      </c>
      <c r="D41" s="170">
        <v>493</v>
      </c>
      <c r="E41" s="59">
        <v>400</v>
      </c>
    </row>
    <row r="42" spans="1:5" ht="20.100000000000001" customHeight="1">
      <c r="A42" s="14" t="s">
        <v>71</v>
      </c>
      <c r="B42" s="15" t="s">
        <v>72</v>
      </c>
      <c r="C42" s="170"/>
      <c r="D42" s="170"/>
      <c r="E42" s="59"/>
    </row>
    <row r="43" spans="1:5" ht="20.100000000000001" customHeight="1">
      <c r="A43" s="14" t="s">
        <v>73</v>
      </c>
      <c r="B43" s="15" t="s">
        <v>74</v>
      </c>
      <c r="C43" s="170"/>
      <c r="D43" s="170"/>
      <c r="E43" s="59"/>
    </row>
    <row r="44" spans="1:5" ht="20.100000000000001" customHeight="1">
      <c r="A44" s="14" t="s">
        <v>75</v>
      </c>
      <c r="B44" s="15" t="s">
        <v>76</v>
      </c>
      <c r="C44" s="170">
        <v>175</v>
      </c>
      <c r="D44" s="170">
        <v>22</v>
      </c>
      <c r="E44" s="59">
        <v>50</v>
      </c>
    </row>
    <row r="45" spans="1:5" ht="20.100000000000001" customHeight="1">
      <c r="A45" s="14" t="s">
        <v>77</v>
      </c>
      <c r="B45" s="15" t="s">
        <v>78</v>
      </c>
      <c r="C45" s="178"/>
      <c r="D45" s="178"/>
      <c r="E45" s="179"/>
    </row>
    <row r="46" spans="1:5" ht="20.100000000000001" customHeight="1" thickBot="1">
      <c r="A46" s="17" t="s">
        <v>79</v>
      </c>
      <c r="B46" s="60" t="s">
        <v>80</v>
      </c>
      <c r="C46" s="180"/>
      <c r="D46" s="180">
        <v>56</v>
      </c>
      <c r="E46" s="181"/>
    </row>
    <row r="47" spans="1:5" ht="20.100000000000001" customHeight="1" thickBot="1">
      <c r="A47" s="8" t="s">
        <v>81</v>
      </c>
      <c r="B47" s="9" t="s">
        <v>82</v>
      </c>
      <c r="C47" s="166">
        <f>SUM(C48:C52)</f>
        <v>0</v>
      </c>
      <c r="D47" s="166">
        <f>SUM(D48:D52)</f>
        <v>170</v>
      </c>
      <c r="E47" s="167">
        <f>SUM(E48:E52)</f>
        <v>0</v>
      </c>
    </row>
    <row r="48" spans="1:5" ht="20.100000000000001" customHeight="1">
      <c r="A48" s="11" t="s">
        <v>83</v>
      </c>
      <c r="B48" s="12" t="s">
        <v>84</v>
      </c>
      <c r="C48" s="182"/>
      <c r="D48" s="182"/>
      <c r="E48" s="183"/>
    </row>
    <row r="49" spans="1:5" ht="20.100000000000001" customHeight="1">
      <c r="A49" s="14" t="s">
        <v>85</v>
      </c>
      <c r="B49" s="15" t="s">
        <v>86</v>
      </c>
      <c r="C49" s="178"/>
      <c r="D49" s="178">
        <v>170</v>
      </c>
      <c r="E49" s="179"/>
    </row>
    <row r="50" spans="1:5" ht="12" customHeight="1">
      <c r="A50" s="14" t="s">
        <v>87</v>
      </c>
      <c r="B50" s="15" t="s">
        <v>88</v>
      </c>
      <c r="C50" s="178"/>
      <c r="D50" s="178"/>
      <c r="E50" s="179"/>
    </row>
    <row r="51" spans="1:5" ht="12" customHeight="1">
      <c r="A51" s="14" t="s">
        <v>89</v>
      </c>
      <c r="B51" s="15" t="s">
        <v>90</v>
      </c>
      <c r="C51" s="178"/>
      <c r="D51" s="178"/>
      <c r="E51" s="179"/>
    </row>
    <row r="52" spans="1:5" ht="12" customHeight="1" thickBot="1">
      <c r="A52" s="17" t="s">
        <v>91</v>
      </c>
      <c r="B52" s="60" t="s">
        <v>92</v>
      </c>
      <c r="C52" s="180"/>
      <c r="D52" s="180"/>
      <c r="E52" s="181"/>
    </row>
    <row r="53" spans="1:5" ht="12" customHeight="1" thickBot="1">
      <c r="A53" s="8" t="s">
        <v>93</v>
      </c>
      <c r="B53" s="9" t="s">
        <v>94</v>
      </c>
      <c r="C53" s="166">
        <f>SUM(C54:C56)</f>
        <v>0</v>
      </c>
      <c r="D53" s="166">
        <f>SUM(D54:D56)</f>
        <v>0</v>
      </c>
      <c r="E53" s="167">
        <f>SUM(E54:E56)</f>
        <v>0</v>
      </c>
    </row>
    <row r="54" spans="1:5" ht="12" customHeight="1">
      <c r="A54" s="11" t="s">
        <v>95</v>
      </c>
      <c r="B54" s="12" t="s">
        <v>96</v>
      </c>
      <c r="C54" s="168"/>
      <c r="D54" s="168"/>
      <c r="E54" s="169"/>
    </row>
    <row r="55" spans="1:5" ht="12" customHeight="1">
      <c r="A55" s="14" t="s">
        <v>97</v>
      </c>
      <c r="B55" s="15" t="s">
        <v>98</v>
      </c>
      <c r="C55" s="170"/>
      <c r="D55" s="170"/>
      <c r="E55" s="59"/>
    </row>
    <row r="56" spans="1:5" ht="12" customHeight="1">
      <c r="A56" s="14" t="s">
        <v>99</v>
      </c>
      <c r="B56" s="15" t="s">
        <v>100</v>
      </c>
      <c r="C56" s="170"/>
      <c r="D56" s="170"/>
      <c r="E56" s="59"/>
    </row>
    <row r="57" spans="1:5" ht="12" customHeight="1" thickBot="1">
      <c r="A57" s="17" t="s">
        <v>101</v>
      </c>
      <c r="B57" s="60" t="s">
        <v>102</v>
      </c>
      <c r="C57" s="173"/>
      <c r="D57" s="173"/>
      <c r="E57" s="63"/>
    </row>
    <row r="58" spans="1:5" ht="12" customHeight="1" thickBot="1">
      <c r="A58" s="8" t="s">
        <v>103</v>
      </c>
      <c r="B58" s="19" t="s">
        <v>104</v>
      </c>
      <c r="C58" s="166">
        <f>SUM(C59:C61)</f>
        <v>0</v>
      </c>
      <c r="D58" s="166">
        <f>SUM(D59:D61)</f>
        <v>0</v>
      </c>
      <c r="E58" s="167">
        <f>SUM(E59:E61)</f>
        <v>0</v>
      </c>
    </row>
    <row r="59" spans="1:5" ht="12" customHeight="1">
      <c r="A59" s="14" t="s">
        <v>105</v>
      </c>
      <c r="B59" s="12" t="s">
        <v>106</v>
      </c>
      <c r="C59" s="178"/>
      <c r="D59" s="178"/>
      <c r="E59" s="179"/>
    </row>
    <row r="60" spans="1:5" ht="12" customHeight="1">
      <c r="A60" s="14" t="s">
        <v>107</v>
      </c>
      <c r="B60" s="15" t="s">
        <v>108</v>
      </c>
      <c r="C60" s="178"/>
      <c r="D60" s="178"/>
      <c r="E60" s="179"/>
    </row>
    <row r="61" spans="1:5" ht="12" customHeight="1">
      <c r="A61" s="14" t="s">
        <v>109</v>
      </c>
      <c r="B61" s="15" t="s">
        <v>110</v>
      </c>
      <c r="C61" s="178"/>
      <c r="D61" s="178"/>
      <c r="E61" s="179"/>
    </row>
    <row r="62" spans="1:5" ht="12" customHeight="1" thickBot="1">
      <c r="A62" s="14" t="s">
        <v>111</v>
      </c>
      <c r="B62" s="60" t="s">
        <v>112</v>
      </c>
      <c r="C62" s="178"/>
      <c r="D62" s="178"/>
      <c r="E62" s="179"/>
    </row>
    <row r="63" spans="1:5" ht="20.100000000000001" customHeight="1" thickBot="1">
      <c r="A63" s="8" t="s">
        <v>113</v>
      </c>
      <c r="B63" s="9" t="s">
        <v>114</v>
      </c>
      <c r="C63" s="174">
        <f>+C7+C15+C22+C29+C36+C47+C53+C58</f>
        <v>35622</v>
      </c>
      <c r="D63" s="174">
        <f>+D7+D15+D22+D29+D36+D47+D53+D58</f>
        <v>39535</v>
      </c>
      <c r="E63" s="175">
        <f>+E7+E15+E22+E29+E36+E47+E53+E58</f>
        <v>31245</v>
      </c>
    </row>
    <row r="64" spans="1:5" ht="20.100000000000001" customHeight="1" thickBot="1">
      <c r="A64" s="184" t="s">
        <v>115</v>
      </c>
      <c r="B64" s="19" t="s">
        <v>116</v>
      </c>
      <c r="C64" s="166">
        <f>SUM(C65:C67)</f>
        <v>0</v>
      </c>
      <c r="D64" s="166">
        <f>SUM(D65:D67)</f>
        <v>0</v>
      </c>
      <c r="E64" s="167">
        <f>SUM(E65:E67)</f>
        <v>0</v>
      </c>
    </row>
    <row r="65" spans="1:5" ht="12" customHeight="1">
      <c r="A65" s="14" t="s">
        <v>117</v>
      </c>
      <c r="B65" s="12" t="s">
        <v>118</v>
      </c>
      <c r="C65" s="178"/>
      <c r="D65" s="178"/>
      <c r="E65" s="179"/>
    </row>
    <row r="66" spans="1:5" ht="12" customHeight="1">
      <c r="A66" s="14" t="s">
        <v>119</v>
      </c>
      <c r="B66" s="15" t="s">
        <v>120</v>
      </c>
      <c r="C66" s="178"/>
      <c r="D66" s="178"/>
      <c r="E66" s="179"/>
    </row>
    <row r="67" spans="1:5" ht="12" customHeight="1" thickBot="1">
      <c r="A67" s="14" t="s">
        <v>121</v>
      </c>
      <c r="B67" s="185" t="s">
        <v>331</v>
      </c>
      <c r="C67" s="178"/>
      <c r="D67" s="178"/>
      <c r="E67" s="179"/>
    </row>
    <row r="68" spans="1:5" ht="12" customHeight="1" thickBot="1">
      <c r="A68" s="184" t="s">
        <v>123</v>
      </c>
      <c r="B68" s="19" t="s">
        <v>124</v>
      </c>
      <c r="C68" s="166">
        <f>SUM(C69:C72)</f>
        <v>0</v>
      </c>
      <c r="D68" s="166">
        <f>SUM(D69:D72)</f>
        <v>0</v>
      </c>
      <c r="E68" s="167">
        <f>SUM(E69:E72)</f>
        <v>0</v>
      </c>
    </row>
    <row r="69" spans="1:5" ht="12" customHeight="1">
      <c r="A69" s="14" t="s">
        <v>125</v>
      </c>
      <c r="B69" s="12" t="s">
        <v>126</v>
      </c>
      <c r="C69" s="178"/>
      <c r="D69" s="178"/>
      <c r="E69" s="179"/>
    </row>
    <row r="70" spans="1:5" ht="12" customHeight="1">
      <c r="A70" s="14" t="s">
        <v>127</v>
      </c>
      <c r="B70" s="15" t="s">
        <v>128</v>
      </c>
      <c r="C70" s="178"/>
      <c r="D70" s="178"/>
      <c r="E70" s="179"/>
    </row>
    <row r="71" spans="1:5" ht="12" customHeight="1">
      <c r="A71" s="14" t="s">
        <v>129</v>
      </c>
      <c r="B71" s="15" t="s">
        <v>130</v>
      </c>
      <c r="C71" s="178"/>
      <c r="D71" s="178"/>
      <c r="E71" s="179"/>
    </row>
    <row r="72" spans="1:5" ht="12" customHeight="1" thickBot="1">
      <c r="A72" s="14" t="s">
        <v>131</v>
      </c>
      <c r="B72" s="60" t="s">
        <v>132</v>
      </c>
      <c r="C72" s="178"/>
      <c r="D72" s="178"/>
      <c r="E72" s="179"/>
    </row>
    <row r="73" spans="1:5" ht="20.100000000000001" customHeight="1" thickBot="1">
      <c r="A73" s="184" t="s">
        <v>133</v>
      </c>
      <c r="B73" s="19" t="s">
        <v>134</v>
      </c>
      <c r="C73" s="166">
        <f>SUM(C74:C75)</f>
        <v>11310</v>
      </c>
      <c r="D73" s="166">
        <f>SUM(D74:D75)</f>
        <v>5592</v>
      </c>
      <c r="E73" s="167">
        <f>SUM(E74:E75)</f>
        <v>5914</v>
      </c>
    </row>
    <row r="74" spans="1:5" ht="20.100000000000001" customHeight="1">
      <c r="A74" s="14" t="s">
        <v>135</v>
      </c>
      <c r="B74" s="12" t="s">
        <v>136</v>
      </c>
      <c r="C74" s="178">
        <v>11310</v>
      </c>
      <c r="D74" s="178">
        <v>5592</v>
      </c>
      <c r="E74" s="179">
        <v>5914</v>
      </c>
    </row>
    <row r="75" spans="1:5" ht="20.100000000000001" customHeight="1" thickBot="1">
      <c r="A75" s="14" t="s">
        <v>137</v>
      </c>
      <c r="B75" s="60" t="s">
        <v>138</v>
      </c>
      <c r="C75" s="178"/>
      <c r="D75" s="178"/>
      <c r="E75" s="179"/>
    </row>
    <row r="76" spans="1:5" ht="20.100000000000001" customHeight="1" thickBot="1">
      <c r="A76" s="184" t="s">
        <v>139</v>
      </c>
      <c r="B76" s="19" t="s">
        <v>140</v>
      </c>
      <c r="C76" s="166">
        <f>SUM(C77:C79)</f>
        <v>0</v>
      </c>
      <c r="D76" s="166">
        <f>SUM(D77:D79)</f>
        <v>841</v>
      </c>
      <c r="E76" s="167">
        <f>SUM(E77:E79)</f>
        <v>0</v>
      </c>
    </row>
    <row r="77" spans="1:5" ht="20.100000000000001" customHeight="1">
      <c r="A77" s="14" t="s">
        <v>141</v>
      </c>
      <c r="B77" s="12" t="s">
        <v>142</v>
      </c>
      <c r="C77" s="178"/>
      <c r="D77" s="178">
        <v>841</v>
      </c>
      <c r="E77" s="179"/>
    </row>
    <row r="78" spans="1:5" ht="12.95" customHeight="1">
      <c r="A78" s="14" t="s">
        <v>143</v>
      </c>
      <c r="B78" s="15" t="s">
        <v>144</v>
      </c>
      <c r="C78" s="178"/>
      <c r="D78" s="178"/>
      <c r="E78" s="179"/>
    </row>
    <row r="79" spans="1:5" ht="12.95" customHeight="1" thickBot="1">
      <c r="A79" s="14" t="s">
        <v>145</v>
      </c>
      <c r="B79" s="60" t="s">
        <v>146</v>
      </c>
      <c r="C79" s="178"/>
      <c r="D79" s="178"/>
      <c r="E79" s="179"/>
    </row>
    <row r="80" spans="1:5" ht="12.95" customHeight="1" thickBot="1">
      <c r="A80" s="184" t="s">
        <v>147</v>
      </c>
      <c r="B80" s="19" t="s">
        <v>148</v>
      </c>
      <c r="C80" s="166">
        <f>SUM(C81:C84)</f>
        <v>0</v>
      </c>
      <c r="D80" s="166">
        <f>SUM(D81:D84)</f>
        <v>0</v>
      </c>
      <c r="E80" s="167">
        <f>SUM(E81:E84)</f>
        <v>0</v>
      </c>
    </row>
    <row r="81" spans="1:5" ht="12.95" customHeight="1">
      <c r="A81" s="186" t="s">
        <v>149</v>
      </c>
      <c r="B81" s="12" t="s">
        <v>150</v>
      </c>
      <c r="C81" s="178"/>
      <c r="D81" s="178"/>
      <c r="E81" s="179"/>
    </row>
    <row r="82" spans="1:5" ht="12.95" customHeight="1">
      <c r="A82" s="187" t="s">
        <v>151</v>
      </c>
      <c r="B82" s="15" t="s">
        <v>152</v>
      </c>
      <c r="C82" s="178"/>
      <c r="D82" s="178"/>
      <c r="E82" s="179"/>
    </row>
    <row r="83" spans="1:5" ht="12.95" customHeight="1">
      <c r="A83" s="187" t="s">
        <v>153</v>
      </c>
      <c r="B83" s="15" t="s">
        <v>154</v>
      </c>
      <c r="C83" s="178"/>
      <c r="D83" s="178"/>
      <c r="E83" s="179"/>
    </row>
    <row r="84" spans="1:5" ht="12.95" customHeight="1" thickBot="1">
      <c r="A84" s="188" t="s">
        <v>155</v>
      </c>
      <c r="B84" s="60" t="s">
        <v>156</v>
      </c>
      <c r="C84" s="178"/>
      <c r="D84" s="178"/>
      <c r="E84" s="179"/>
    </row>
    <row r="85" spans="1:5" ht="12.95" customHeight="1" thickBot="1">
      <c r="A85" s="184" t="s">
        <v>157</v>
      </c>
      <c r="B85" s="19" t="s">
        <v>158</v>
      </c>
      <c r="C85" s="189"/>
      <c r="D85" s="189"/>
      <c r="E85" s="190"/>
    </row>
    <row r="86" spans="1:5" ht="20.100000000000001" customHeight="1" thickBot="1">
      <c r="A86" s="184" t="s">
        <v>159</v>
      </c>
      <c r="B86" s="191" t="s">
        <v>160</v>
      </c>
      <c r="C86" s="174">
        <f>+C64+C68+C73+C76+C80+C85</f>
        <v>11310</v>
      </c>
      <c r="D86" s="174">
        <f>+D64+D68+D73+D76+D80+D85</f>
        <v>6433</v>
      </c>
      <c r="E86" s="175">
        <f>+E64+E68+E73+E76+E80+E85</f>
        <v>5914</v>
      </c>
    </row>
    <row r="87" spans="1:5" ht="22.5" customHeight="1" thickBot="1">
      <c r="A87" s="192" t="s">
        <v>161</v>
      </c>
      <c r="B87" s="193" t="s">
        <v>162</v>
      </c>
      <c r="C87" s="174">
        <f>+C63+C86</f>
        <v>46932</v>
      </c>
      <c r="D87" s="174">
        <f>+D63+D86</f>
        <v>45968</v>
      </c>
      <c r="E87" s="175">
        <f>+E63+E86</f>
        <v>37159</v>
      </c>
    </row>
    <row r="88" spans="1:5" ht="20.100000000000001" customHeight="1">
      <c r="A88" s="194"/>
      <c r="B88" s="195"/>
      <c r="C88" s="196"/>
      <c r="D88" s="197"/>
      <c r="E88" s="198"/>
    </row>
    <row r="89" spans="1:5" ht="20.100000000000001" customHeight="1">
      <c r="A89" s="303" t="s">
        <v>163</v>
      </c>
      <c r="B89" s="303"/>
      <c r="C89" s="303"/>
      <c r="D89" s="303"/>
      <c r="E89" s="303"/>
    </row>
    <row r="90" spans="1:5" ht="20.100000000000001" customHeight="1" thickBot="1">
      <c r="A90" s="304"/>
      <c r="B90" s="304"/>
      <c r="C90" s="161"/>
      <c r="D90" s="162"/>
      <c r="E90" s="1" t="s">
        <v>1</v>
      </c>
    </row>
    <row r="91" spans="1:5" ht="24.75" customHeight="1" thickBot="1">
      <c r="A91" s="2" t="s">
        <v>299</v>
      </c>
      <c r="B91" s="3" t="s">
        <v>164</v>
      </c>
      <c r="C91" s="3" t="s">
        <v>332</v>
      </c>
      <c r="D91" s="163" t="s">
        <v>333</v>
      </c>
      <c r="E91" s="164" t="s">
        <v>242</v>
      </c>
    </row>
    <row r="92" spans="1:5" ht="20.100000000000001" customHeight="1" thickBot="1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>
      <c r="A93" s="41" t="s">
        <v>4</v>
      </c>
      <c r="B93" s="42" t="s">
        <v>165</v>
      </c>
      <c r="C93" s="199">
        <f>SUM(C94:C98)</f>
        <v>28114</v>
      </c>
      <c r="D93" s="200">
        <f>+D94+D95+D96+D97+D98</f>
        <v>18694</v>
      </c>
      <c r="E93" s="201">
        <f>+E94+E95+E96+E97+E98</f>
        <v>21360</v>
      </c>
    </row>
    <row r="94" spans="1:5" ht="20.100000000000001" customHeight="1">
      <c r="A94" s="44" t="s">
        <v>5</v>
      </c>
      <c r="B94" s="45" t="s">
        <v>166</v>
      </c>
      <c r="C94" s="202">
        <v>6436</v>
      </c>
      <c r="D94" s="203">
        <v>7346</v>
      </c>
      <c r="E94" s="204">
        <v>5762</v>
      </c>
    </row>
    <row r="95" spans="1:5" ht="20.100000000000001" customHeight="1">
      <c r="A95" s="14" t="s">
        <v>7</v>
      </c>
      <c r="B95" s="47" t="s">
        <v>167</v>
      </c>
      <c r="C95" s="205">
        <v>1564</v>
      </c>
      <c r="D95" s="170">
        <v>1780</v>
      </c>
      <c r="E95" s="59">
        <v>1435</v>
      </c>
    </row>
    <row r="96" spans="1:5" ht="20.100000000000001" customHeight="1">
      <c r="A96" s="14" t="s">
        <v>9</v>
      </c>
      <c r="B96" s="47" t="s">
        <v>168</v>
      </c>
      <c r="C96" s="206">
        <v>6732</v>
      </c>
      <c r="D96" s="173">
        <v>4002</v>
      </c>
      <c r="E96" s="63">
        <v>10511</v>
      </c>
    </row>
    <row r="97" spans="1:5" ht="20.100000000000001" customHeight="1">
      <c r="A97" s="14" t="s">
        <v>11</v>
      </c>
      <c r="B97" s="48" t="s">
        <v>169</v>
      </c>
      <c r="C97" s="206">
        <v>4641</v>
      </c>
      <c r="D97" s="173">
        <v>3510</v>
      </c>
      <c r="E97" s="63">
        <v>2650</v>
      </c>
    </row>
    <row r="98" spans="1:5" ht="20.100000000000001" customHeight="1">
      <c r="A98" s="14" t="s">
        <v>170</v>
      </c>
      <c r="B98" s="49" t="s">
        <v>171</v>
      </c>
      <c r="C98" s="206">
        <v>8741</v>
      </c>
      <c r="D98" s="173">
        <v>2056</v>
      </c>
      <c r="E98" s="63">
        <v>1002</v>
      </c>
    </row>
    <row r="99" spans="1:5" ht="20.100000000000001" customHeight="1">
      <c r="A99" s="14" t="s">
        <v>15</v>
      </c>
      <c r="B99" s="47" t="s">
        <v>172</v>
      </c>
      <c r="C99" s="206"/>
      <c r="D99" s="173">
        <v>1136</v>
      </c>
      <c r="E99" s="63"/>
    </row>
    <row r="100" spans="1:5" ht="20.100000000000001" customHeight="1">
      <c r="A100" s="14" t="s">
        <v>173</v>
      </c>
      <c r="B100" s="50" t="s">
        <v>174</v>
      </c>
      <c r="C100" s="206"/>
      <c r="D100" s="173"/>
      <c r="E100" s="63"/>
    </row>
    <row r="101" spans="1:5" ht="21" customHeight="1">
      <c r="A101" s="14" t="s">
        <v>175</v>
      </c>
      <c r="B101" s="51" t="s">
        <v>176</v>
      </c>
      <c r="C101" s="206"/>
      <c r="D101" s="173"/>
      <c r="E101" s="63"/>
    </row>
    <row r="102" spans="1:5" ht="21" customHeight="1">
      <c r="A102" s="14" t="s">
        <v>177</v>
      </c>
      <c r="B102" s="51" t="s">
        <v>178</v>
      </c>
      <c r="C102" s="206"/>
      <c r="D102" s="173"/>
      <c r="E102" s="63"/>
    </row>
    <row r="103" spans="1:5" ht="20.100000000000001" customHeight="1">
      <c r="A103" s="14" t="s">
        <v>179</v>
      </c>
      <c r="B103" s="50" t="s">
        <v>180</v>
      </c>
      <c r="C103" s="206">
        <v>8353</v>
      </c>
      <c r="D103" s="173">
        <v>920</v>
      </c>
      <c r="E103" s="63">
        <v>466</v>
      </c>
    </row>
    <row r="104" spans="1:5" ht="20.100000000000001" customHeight="1">
      <c r="A104" s="14" t="s">
        <v>181</v>
      </c>
      <c r="B104" s="50" t="s">
        <v>182</v>
      </c>
      <c r="C104" s="206"/>
      <c r="D104" s="173"/>
      <c r="E104" s="63"/>
    </row>
    <row r="105" spans="1:5" ht="22.5" customHeight="1">
      <c r="A105" s="14" t="s">
        <v>183</v>
      </c>
      <c r="B105" s="51" t="s">
        <v>184</v>
      </c>
      <c r="C105" s="206"/>
      <c r="D105" s="173"/>
      <c r="E105" s="63"/>
    </row>
    <row r="106" spans="1:5" ht="20.100000000000001" customHeight="1">
      <c r="A106" s="52" t="s">
        <v>185</v>
      </c>
      <c r="B106" s="53" t="s">
        <v>186</v>
      </c>
      <c r="C106" s="206"/>
      <c r="D106" s="173"/>
      <c r="E106" s="63"/>
    </row>
    <row r="107" spans="1:5" ht="20.100000000000001" customHeight="1">
      <c r="A107" s="14" t="s">
        <v>187</v>
      </c>
      <c r="B107" s="53" t="s">
        <v>188</v>
      </c>
      <c r="C107" s="206"/>
      <c r="D107" s="173"/>
      <c r="E107" s="63"/>
    </row>
    <row r="108" spans="1:5" ht="23.25" customHeight="1" thickBot="1">
      <c r="A108" s="54" t="s">
        <v>189</v>
      </c>
      <c r="B108" s="55" t="s">
        <v>190</v>
      </c>
      <c r="C108" s="207">
        <v>388</v>
      </c>
      <c r="D108" s="208"/>
      <c r="E108" s="209">
        <v>536</v>
      </c>
    </row>
    <row r="109" spans="1:5" ht="20.100000000000001" customHeight="1" thickBot="1">
      <c r="A109" s="8" t="s">
        <v>17</v>
      </c>
      <c r="B109" s="57" t="s">
        <v>191</v>
      </c>
      <c r="C109" s="210">
        <f>+C110+C112+C114</f>
        <v>0</v>
      </c>
      <c r="D109" s="166">
        <f>+D110+D112+D114</f>
        <v>6715</v>
      </c>
      <c r="E109" s="167">
        <f>+E110+E112+E114</f>
        <v>540</v>
      </c>
    </row>
    <row r="110" spans="1:5" ht="20.100000000000001" customHeight="1">
      <c r="A110" s="11" t="s">
        <v>19</v>
      </c>
      <c r="B110" s="47" t="s">
        <v>192</v>
      </c>
      <c r="C110" s="211"/>
      <c r="D110" s="168">
        <v>1524</v>
      </c>
      <c r="E110" s="169"/>
    </row>
    <row r="111" spans="1:5" ht="20.100000000000001" customHeight="1">
      <c r="A111" s="11" t="s">
        <v>21</v>
      </c>
      <c r="B111" s="58" t="s">
        <v>193</v>
      </c>
      <c r="C111" s="211"/>
      <c r="D111" s="168"/>
      <c r="E111" s="169"/>
    </row>
    <row r="112" spans="1:5" ht="20.100000000000001" customHeight="1">
      <c r="A112" s="11" t="s">
        <v>23</v>
      </c>
      <c r="B112" s="58" t="s">
        <v>194</v>
      </c>
      <c r="C112" s="205"/>
      <c r="D112" s="170">
        <v>5191</v>
      </c>
      <c r="E112" s="59">
        <v>540</v>
      </c>
    </row>
    <row r="113" spans="1:5" ht="20.100000000000001" customHeight="1">
      <c r="A113" s="11" t="s">
        <v>25</v>
      </c>
      <c r="B113" s="58" t="s">
        <v>195</v>
      </c>
      <c r="C113" s="212"/>
      <c r="D113" s="170"/>
      <c r="E113" s="59"/>
    </row>
    <row r="114" spans="1:5" ht="20.100000000000001" customHeight="1">
      <c r="A114" s="11" t="s">
        <v>27</v>
      </c>
      <c r="B114" s="60" t="s">
        <v>196</v>
      </c>
      <c r="C114" s="212"/>
      <c r="D114" s="170"/>
      <c r="E114" s="59"/>
    </row>
    <row r="115" spans="1:5" ht="22.5" customHeight="1">
      <c r="A115" s="11" t="s">
        <v>29</v>
      </c>
      <c r="B115" s="61" t="s">
        <v>197</v>
      </c>
      <c r="C115" s="212"/>
      <c r="D115" s="170"/>
      <c r="E115" s="59"/>
    </row>
    <row r="116" spans="1:5" ht="20.100000000000001" customHeight="1">
      <c r="A116" s="11" t="s">
        <v>198</v>
      </c>
      <c r="B116" s="62" t="s">
        <v>199</v>
      </c>
      <c r="C116" s="212"/>
      <c r="D116" s="170"/>
      <c r="E116" s="59"/>
    </row>
    <row r="117" spans="1:5" ht="21" customHeight="1">
      <c r="A117" s="11" t="s">
        <v>200</v>
      </c>
      <c r="B117" s="51" t="s">
        <v>178</v>
      </c>
      <c r="C117" s="212"/>
      <c r="D117" s="170"/>
      <c r="E117" s="59"/>
    </row>
    <row r="118" spans="1:5" ht="20.100000000000001" customHeight="1">
      <c r="A118" s="11" t="s">
        <v>201</v>
      </c>
      <c r="B118" s="51" t="s">
        <v>202</v>
      </c>
      <c r="C118" s="212"/>
      <c r="D118" s="170"/>
      <c r="E118" s="59"/>
    </row>
    <row r="119" spans="1:5" ht="20.100000000000001" customHeight="1">
      <c r="A119" s="11" t="s">
        <v>203</v>
      </c>
      <c r="B119" s="51" t="s">
        <v>204</v>
      </c>
      <c r="C119" s="212"/>
      <c r="D119" s="170"/>
      <c r="E119" s="59"/>
    </row>
    <row r="120" spans="1:5" ht="20.100000000000001" customHeight="1">
      <c r="A120" s="11" t="s">
        <v>205</v>
      </c>
      <c r="B120" s="51" t="s">
        <v>184</v>
      </c>
      <c r="C120" s="212"/>
      <c r="D120" s="170"/>
      <c r="E120" s="59"/>
    </row>
    <row r="121" spans="1:5" ht="20.100000000000001" customHeight="1">
      <c r="A121" s="11" t="s">
        <v>206</v>
      </c>
      <c r="B121" s="51" t="s">
        <v>207</v>
      </c>
      <c r="C121" s="212"/>
      <c r="D121" s="170"/>
      <c r="E121" s="59"/>
    </row>
    <row r="122" spans="1:5" ht="20.100000000000001" customHeight="1" thickBot="1">
      <c r="A122" s="52" t="s">
        <v>208</v>
      </c>
      <c r="B122" s="51" t="s">
        <v>209</v>
      </c>
      <c r="C122" s="213"/>
      <c r="D122" s="173"/>
      <c r="E122" s="63"/>
    </row>
    <row r="123" spans="1:5" ht="20.100000000000001" customHeight="1" thickBot="1">
      <c r="A123" s="8" t="s">
        <v>31</v>
      </c>
      <c r="B123" s="64" t="s">
        <v>210</v>
      </c>
      <c r="C123" s="210">
        <f>+C124+C125</f>
        <v>0</v>
      </c>
      <c r="D123" s="166">
        <f>+D124+D125</f>
        <v>0</v>
      </c>
      <c r="E123" s="167">
        <f>+E124+E125</f>
        <v>307</v>
      </c>
    </row>
    <row r="124" spans="1:5" ht="20.100000000000001" customHeight="1">
      <c r="A124" s="11" t="s">
        <v>33</v>
      </c>
      <c r="B124" s="65" t="s">
        <v>211</v>
      </c>
      <c r="C124" s="211"/>
      <c r="D124" s="168">
        <v>0</v>
      </c>
      <c r="E124" s="169">
        <v>307</v>
      </c>
    </row>
    <row r="125" spans="1:5" ht="20.100000000000001" customHeight="1" thickBot="1">
      <c r="A125" s="17" t="s">
        <v>35</v>
      </c>
      <c r="B125" s="58" t="s">
        <v>212</v>
      </c>
      <c r="C125" s="206"/>
      <c r="D125" s="173"/>
      <c r="E125" s="63"/>
    </row>
    <row r="126" spans="1:5" ht="20.100000000000001" customHeight="1" thickBot="1">
      <c r="A126" s="8" t="s">
        <v>213</v>
      </c>
      <c r="B126" s="64" t="s">
        <v>214</v>
      </c>
      <c r="C126" s="210">
        <f>+C93+C109+C123</f>
        <v>28114</v>
      </c>
      <c r="D126" s="166">
        <f>+D93+D109+D123</f>
        <v>25409</v>
      </c>
      <c r="E126" s="167">
        <f>+E93+E109+E123</f>
        <v>22207</v>
      </c>
    </row>
    <row r="127" spans="1:5" ht="21" customHeight="1" thickBot="1">
      <c r="A127" s="8" t="s">
        <v>59</v>
      </c>
      <c r="B127" s="64" t="s">
        <v>215</v>
      </c>
      <c r="C127" s="210">
        <f>+C128+C129+C130</f>
        <v>0</v>
      </c>
      <c r="D127" s="166">
        <f>+D128+D129+D130</f>
        <v>0</v>
      </c>
      <c r="E127" s="167">
        <f>+E128+E129+E130</f>
        <v>0</v>
      </c>
    </row>
    <row r="128" spans="1:5" ht="20.100000000000001" customHeight="1">
      <c r="A128" s="11" t="s">
        <v>61</v>
      </c>
      <c r="B128" s="65" t="s">
        <v>216</v>
      </c>
      <c r="C128" s="212"/>
      <c r="D128" s="170"/>
      <c r="E128" s="59"/>
    </row>
    <row r="129" spans="1:5" ht="22.5" customHeight="1">
      <c r="A129" s="11" t="s">
        <v>63</v>
      </c>
      <c r="B129" s="65" t="s">
        <v>217</v>
      </c>
      <c r="C129" s="212"/>
      <c r="D129" s="170"/>
      <c r="E129" s="59"/>
    </row>
    <row r="130" spans="1:5" ht="20.100000000000001" customHeight="1" thickBot="1">
      <c r="A130" s="52" t="s">
        <v>65</v>
      </c>
      <c r="B130" s="66" t="s">
        <v>218</v>
      </c>
      <c r="C130" s="212"/>
      <c r="D130" s="170"/>
      <c r="E130" s="59"/>
    </row>
    <row r="131" spans="1:5" ht="20.100000000000001" customHeight="1" thickBot="1">
      <c r="A131" s="8" t="s">
        <v>81</v>
      </c>
      <c r="B131" s="64" t="s">
        <v>219</v>
      </c>
      <c r="C131" s="210">
        <f>+C132+C133+C134+C135</f>
        <v>0</v>
      </c>
      <c r="D131" s="166">
        <f>+D132+D133+D134+D135</f>
        <v>0</v>
      </c>
      <c r="E131" s="167">
        <f>+E132+E133+E134+E135</f>
        <v>0</v>
      </c>
    </row>
    <row r="132" spans="1:5" ht="20.100000000000001" customHeight="1">
      <c r="A132" s="11" t="s">
        <v>83</v>
      </c>
      <c r="B132" s="65" t="s">
        <v>220</v>
      </c>
      <c r="C132" s="212"/>
      <c r="D132" s="170"/>
      <c r="E132" s="59"/>
    </row>
    <row r="133" spans="1:5" ht="20.100000000000001" customHeight="1">
      <c r="A133" s="11" t="s">
        <v>85</v>
      </c>
      <c r="B133" s="65" t="s">
        <v>221</v>
      </c>
      <c r="C133" s="212"/>
      <c r="D133" s="170"/>
      <c r="E133" s="59"/>
    </row>
    <row r="134" spans="1:5" ht="20.100000000000001" customHeight="1">
      <c r="A134" s="11" t="s">
        <v>87</v>
      </c>
      <c r="B134" s="65" t="s">
        <v>222</v>
      </c>
      <c r="C134" s="212"/>
      <c r="D134" s="170"/>
      <c r="E134" s="59"/>
    </row>
    <row r="135" spans="1:5" ht="20.100000000000001" customHeight="1" thickBot="1">
      <c r="A135" s="52" t="s">
        <v>89</v>
      </c>
      <c r="B135" s="66" t="s">
        <v>223</v>
      </c>
      <c r="C135" s="212"/>
      <c r="D135" s="170"/>
      <c r="E135" s="59"/>
    </row>
    <row r="136" spans="1:5" ht="20.100000000000001" customHeight="1" thickBot="1">
      <c r="A136" s="8" t="s">
        <v>224</v>
      </c>
      <c r="B136" s="64" t="s">
        <v>225</v>
      </c>
      <c r="C136" s="214">
        <f>+C137+C138+C139+C140</f>
        <v>12203</v>
      </c>
      <c r="D136" s="174">
        <f>+D137+D138+D139+D140</f>
        <v>13841</v>
      </c>
      <c r="E136" s="175">
        <f>+E137+E138+E139+E140</f>
        <v>14952</v>
      </c>
    </row>
    <row r="137" spans="1:5" ht="20.100000000000001" customHeight="1">
      <c r="A137" s="11" t="s">
        <v>95</v>
      </c>
      <c r="B137" s="65" t="s">
        <v>226</v>
      </c>
      <c r="C137" s="212"/>
      <c r="D137" s="170"/>
      <c r="E137" s="59"/>
    </row>
    <row r="138" spans="1:5" ht="20.100000000000001" customHeight="1">
      <c r="A138" s="11" t="s">
        <v>97</v>
      </c>
      <c r="B138" s="65" t="s">
        <v>227</v>
      </c>
      <c r="C138" s="212"/>
      <c r="D138" s="170">
        <v>0</v>
      </c>
      <c r="E138" s="59">
        <v>841</v>
      </c>
    </row>
    <row r="139" spans="1:5" ht="20.100000000000001" customHeight="1">
      <c r="A139" s="11" t="s">
        <v>99</v>
      </c>
      <c r="B139" s="65" t="s">
        <v>228</v>
      </c>
      <c r="C139" s="212"/>
      <c r="D139" s="170"/>
      <c r="E139" s="59"/>
    </row>
    <row r="140" spans="1:5" ht="20.100000000000001" customHeight="1" thickBot="1">
      <c r="A140" s="52" t="s">
        <v>101</v>
      </c>
      <c r="B140" s="66" t="s">
        <v>340</v>
      </c>
      <c r="C140" s="212">
        <v>12203</v>
      </c>
      <c r="D140" s="170">
        <v>13841</v>
      </c>
      <c r="E140" s="59">
        <v>14111</v>
      </c>
    </row>
    <row r="141" spans="1:5" ht="20.100000000000001" customHeight="1" thickBot="1">
      <c r="A141" s="8" t="s">
        <v>103</v>
      </c>
      <c r="B141" s="64" t="s">
        <v>230</v>
      </c>
      <c r="C141" s="215">
        <f>+C142+C143+C144+C145</f>
        <v>0</v>
      </c>
      <c r="D141" s="216">
        <f>+D142+D143+D144+D145</f>
        <v>0</v>
      </c>
      <c r="E141" s="217">
        <f>+E142+E143+E144+E145</f>
        <v>0</v>
      </c>
    </row>
    <row r="142" spans="1:5" ht="20.100000000000001" customHeight="1">
      <c r="A142" s="11" t="s">
        <v>105</v>
      </c>
      <c r="B142" s="65" t="s">
        <v>231</v>
      </c>
      <c r="C142" s="212"/>
      <c r="D142" s="170"/>
      <c r="E142" s="59"/>
    </row>
    <row r="143" spans="1:5" ht="20.100000000000001" customHeight="1">
      <c r="A143" s="11" t="s">
        <v>107</v>
      </c>
      <c r="B143" s="65" t="s">
        <v>232</v>
      </c>
      <c r="C143" s="212"/>
      <c r="D143" s="170"/>
      <c r="E143" s="59"/>
    </row>
    <row r="144" spans="1:5" ht="20.100000000000001" customHeight="1">
      <c r="A144" s="11" t="s">
        <v>109</v>
      </c>
      <c r="B144" s="65" t="s">
        <v>233</v>
      </c>
      <c r="C144" s="212"/>
      <c r="D144" s="170"/>
      <c r="E144" s="59"/>
    </row>
    <row r="145" spans="1:5" ht="20.100000000000001" customHeight="1" thickBot="1">
      <c r="A145" s="11" t="s">
        <v>111</v>
      </c>
      <c r="B145" s="65" t="s">
        <v>234</v>
      </c>
      <c r="C145" s="212"/>
      <c r="D145" s="170"/>
      <c r="E145" s="59"/>
    </row>
    <row r="146" spans="1:5" ht="20.100000000000001" customHeight="1" thickBot="1">
      <c r="A146" s="8" t="s">
        <v>113</v>
      </c>
      <c r="B146" s="64" t="s">
        <v>235</v>
      </c>
      <c r="C146" s="218">
        <f>+C127+C131+C136+C141</f>
        <v>12203</v>
      </c>
      <c r="D146" s="219">
        <f>+D127+D131+D136+D141</f>
        <v>13841</v>
      </c>
      <c r="E146" s="220">
        <f>+E127+E131+E136+E141</f>
        <v>14952</v>
      </c>
    </row>
    <row r="147" spans="1:5" ht="20.100000000000001" customHeight="1" thickBot="1">
      <c r="A147" s="69" t="s">
        <v>236</v>
      </c>
      <c r="B147" s="70" t="s">
        <v>237</v>
      </c>
      <c r="C147" s="218">
        <f>+C126+C146</f>
        <v>40317</v>
      </c>
      <c r="D147" s="219">
        <f>+D126+D146</f>
        <v>39250</v>
      </c>
      <c r="E147" s="220">
        <f>+E126+E146</f>
        <v>37159</v>
      </c>
    </row>
  </sheetData>
  <mergeCells count="4">
    <mergeCell ref="A3:E3"/>
    <mergeCell ref="A4:B4"/>
    <mergeCell ref="A89:E89"/>
    <mergeCell ref="A90:B90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O28"/>
  <sheetViews>
    <sheetView topLeftCell="B1" workbookViewId="0">
      <selection activeCell="B2" sqref="B2"/>
    </sheetView>
  </sheetViews>
  <sheetFormatPr defaultRowHeight="15"/>
  <cols>
    <col min="1" max="1" width="7.42578125" customWidth="1"/>
    <col min="2" max="2" width="27.28515625" customWidth="1"/>
    <col min="3" max="3" width="6.5703125" customWidth="1"/>
    <col min="4" max="4" width="6.140625" customWidth="1"/>
    <col min="5" max="5" width="7.140625" customWidth="1"/>
    <col min="6" max="6" width="6.42578125" customWidth="1"/>
    <col min="7" max="8" width="6.85546875" customWidth="1"/>
    <col min="9" max="9" width="7.140625" customWidth="1"/>
    <col min="10" max="10" width="7" customWidth="1"/>
  </cols>
  <sheetData>
    <row r="2" spans="1:15">
      <c r="B2" t="s">
        <v>380</v>
      </c>
    </row>
    <row r="3" spans="1:15" ht="30" customHeight="1">
      <c r="A3" s="308" t="s">
        <v>323</v>
      </c>
      <c r="B3" s="309"/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</row>
    <row r="4" spans="1:15" ht="20.100000000000001" customHeight="1" thickBot="1">
      <c r="A4" s="121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3" t="s">
        <v>298</v>
      </c>
    </row>
    <row r="5" spans="1:15" ht="20.100000000000001" customHeight="1" thickBot="1">
      <c r="A5" s="124" t="s">
        <v>299</v>
      </c>
      <c r="B5" s="125" t="s">
        <v>247</v>
      </c>
      <c r="C5" s="125" t="s">
        <v>300</v>
      </c>
      <c r="D5" s="125" t="s">
        <v>301</v>
      </c>
      <c r="E5" s="125" t="s">
        <v>302</v>
      </c>
      <c r="F5" s="125" t="s">
        <v>303</v>
      </c>
      <c r="G5" s="125" t="s">
        <v>304</v>
      </c>
      <c r="H5" s="125" t="s">
        <v>305</v>
      </c>
      <c r="I5" s="125" t="s">
        <v>306</v>
      </c>
      <c r="J5" s="125" t="s">
        <v>307</v>
      </c>
      <c r="K5" s="125" t="s">
        <v>308</v>
      </c>
      <c r="L5" s="125" t="s">
        <v>309</v>
      </c>
      <c r="M5" s="125" t="s">
        <v>310</v>
      </c>
      <c r="N5" s="125" t="s">
        <v>311</v>
      </c>
      <c r="O5" s="126" t="s">
        <v>312</v>
      </c>
    </row>
    <row r="6" spans="1:15" ht="20.100000000000001" customHeight="1" thickBot="1">
      <c r="A6" s="127" t="s">
        <v>4</v>
      </c>
      <c r="B6" s="310" t="s">
        <v>245</v>
      </c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312"/>
    </row>
    <row r="7" spans="1:15" ht="21" customHeight="1">
      <c r="A7" s="128" t="s">
        <v>17</v>
      </c>
      <c r="B7" s="129" t="s">
        <v>248</v>
      </c>
      <c r="C7" s="130">
        <v>2079</v>
      </c>
      <c r="D7" s="130">
        <v>2079</v>
      </c>
      <c r="E7" s="130">
        <v>2079</v>
      </c>
      <c r="F7" s="130">
        <v>2079</v>
      </c>
      <c r="G7" s="130">
        <v>2079</v>
      </c>
      <c r="H7" s="130">
        <v>2079</v>
      </c>
      <c r="I7" s="130">
        <v>2079</v>
      </c>
      <c r="J7" s="130">
        <v>2079</v>
      </c>
      <c r="K7" s="130">
        <v>2079</v>
      </c>
      <c r="L7" s="130">
        <v>2079</v>
      </c>
      <c r="M7" s="130">
        <v>2080</v>
      </c>
      <c r="N7" s="130">
        <v>2080</v>
      </c>
      <c r="O7" s="131">
        <f t="shared" ref="O7:O27" si="0">SUM(C7:N7)</f>
        <v>24950</v>
      </c>
    </row>
    <row r="8" spans="1:15" ht="21.75" customHeight="1">
      <c r="A8" s="132" t="s">
        <v>31</v>
      </c>
      <c r="B8" s="133" t="s">
        <v>313</v>
      </c>
      <c r="C8" s="134">
        <v>131</v>
      </c>
      <c r="D8" s="134">
        <v>134</v>
      </c>
      <c r="E8" s="134">
        <v>134</v>
      </c>
      <c r="F8" s="134">
        <v>134</v>
      </c>
      <c r="G8" s="134">
        <v>134</v>
      </c>
      <c r="H8" s="134">
        <v>134</v>
      </c>
      <c r="I8" s="134">
        <v>134</v>
      </c>
      <c r="J8" s="134">
        <v>134</v>
      </c>
      <c r="K8" s="134">
        <v>134</v>
      </c>
      <c r="L8" s="134">
        <v>134</v>
      </c>
      <c r="M8" s="134">
        <v>134</v>
      </c>
      <c r="N8" s="134">
        <v>134</v>
      </c>
      <c r="O8" s="135">
        <f t="shared" si="0"/>
        <v>1605</v>
      </c>
    </row>
    <row r="9" spans="1:15" ht="21.75" customHeight="1">
      <c r="A9" s="132" t="s">
        <v>213</v>
      </c>
      <c r="B9" s="136" t="s">
        <v>314</v>
      </c>
      <c r="C9" s="137">
        <v>45</v>
      </c>
      <c r="D9" s="137">
        <v>45</v>
      </c>
      <c r="E9" s="137">
        <v>45</v>
      </c>
      <c r="F9" s="137">
        <v>45</v>
      </c>
      <c r="G9" s="137">
        <v>45</v>
      </c>
      <c r="H9" s="137">
        <v>45</v>
      </c>
      <c r="I9" s="137">
        <v>45</v>
      </c>
      <c r="J9" s="137">
        <v>45</v>
      </c>
      <c r="K9" s="137">
        <v>45</v>
      </c>
      <c r="L9" s="137">
        <v>45</v>
      </c>
      <c r="M9" s="137">
        <v>45</v>
      </c>
      <c r="N9" s="137">
        <v>45</v>
      </c>
      <c r="O9" s="138">
        <f t="shared" si="0"/>
        <v>540</v>
      </c>
    </row>
    <row r="10" spans="1:15" ht="20.100000000000001" customHeight="1">
      <c r="A10" s="132" t="s">
        <v>59</v>
      </c>
      <c r="B10" s="139" t="s">
        <v>253</v>
      </c>
      <c r="C10" s="134">
        <v>238</v>
      </c>
      <c r="D10" s="134">
        <v>242</v>
      </c>
      <c r="E10" s="134">
        <v>242</v>
      </c>
      <c r="F10" s="134">
        <v>242</v>
      </c>
      <c r="G10" s="134">
        <v>242</v>
      </c>
      <c r="H10" s="134">
        <v>242</v>
      </c>
      <c r="I10" s="134">
        <v>242</v>
      </c>
      <c r="J10" s="134">
        <v>242</v>
      </c>
      <c r="K10" s="134">
        <v>242</v>
      </c>
      <c r="L10" s="134">
        <v>242</v>
      </c>
      <c r="M10" s="134">
        <v>242</v>
      </c>
      <c r="N10" s="134">
        <v>242</v>
      </c>
      <c r="O10" s="135">
        <f t="shared" si="0"/>
        <v>2900</v>
      </c>
    </row>
    <row r="11" spans="1:15" ht="20.100000000000001" customHeight="1">
      <c r="A11" s="132" t="s">
        <v>81</v>
      </c>
      <c r="B11" s="139" t="s">
        <v>315</v>
      </c>
      <c r="C11" s="134">
        <v>104</v>
      </c>
      <c r="D11" s="134">
        <v>104</v>
      </c>
      <c r="E11" s="134">
        <v>104</v>
      </c>
      <c r="F11" s="134">
        <v>104</v>
      </c>
      <c r="G11" s="134">
        <v>104</v>
      </c>
      <c r="H11" s="134">
        <v>104</v>
      </c>
      <c r="I11" s="134">
        <v>104</v>
      </c>
      <c r="J11" s="134">
        <v>104</v>
      </c>
      <c r="K11" s="134">
        <v>104</v>
      </c>
      <c r="L11" s="134">
        <v>104</v>
      </c>
      <c r="M11" s="134">
        <v>105</v>
      </c>
      <c r="N11" s="134">
        <v>105</v>
      </c>
      <c r="O11" s="135">
        <f t="shared" si="0"/>
        <v>1250</v>
      </c>
    </row>
    <row r="12" spans="1:15" ht="20.100000000000001" customHeight="1">
      <c r="A12" s="132" t="s">
        <v>224</v>
      </c>
      <c r="B12" s="139" t="s">
        <v>296</v>
      </c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5">
        <f t="shared" si="0"/>
        <v>0</v>
      </c>
    </row>
    <row r="13" spans="1:15" ht="20.100000000000001" customHeight="1">
      <c r="A13" s="132" t="s">
        <v>103</v>
      </c>
      <c r="B13" s="139" t="s">
        <v>254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5">
        <f t="shared" si="0"/>
        <v>0</v>
      </c>
    </row>
    <row r="14" spans="1:15" ht="21" customHeight="1">
      <c r="A14" s="132" t="s">
        <v>113</v>
      </c>
      <c r="B14" s="133" t="s">
        <v>316</v>
      </c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5">
        <f t="shared" si="0"/>
        <v>0</v>
      </c>
    </row>
    <row r="15" spans="1:15" ht="20.100000000000001" customHeight="1" thickBot="1">
      <c r="A15" s="132" t="s">
        <v>236</v>
      </c>
      <c r="B15" s="139" t="s">
        <v>317</v>
      </c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5">
        <f t="shared" si="0"/>
        <v>0</v>
      </c>
    </row>
    <row r="16" spans="1:15" ht="20.100000000000001" customHeight="1" thickBot="1">
      <c r="A16" s="127" t="s">
        <v>257</v>
      </c>
      <c r="B16" s="140" t="s">
        <v>318</v>
      </c>
      <c r="C16" s="141">
        <f t="shared" ref="C16:N16" si="1">SUM(C7:C15)</f>
        <v>2597</v>
      </c>
      <c r="D16" s="141">
        <f t="shared" si="1"/>
        <v>2604</v>
      </c>
      <c r="E16" s="141">
        <f t="shared" si="1"/>
        <v>2604</v>
      </c>
      <c r="F16" s="141">
        <f t="shared" si="1"/>
        <v>2604</v>
      </c>
      <c r="G16" s="141">
        <f t="shared" si="1"/>
        <v>2604</v>
      </c>
      <c r="H16" s="141">
        <f t="shared" si="1"/>
        <v>2604</v>
      </c>
      <c r="I16" s="141">
        <f t="shared" si="1"/>
        <v>2604</v>
      </c>
      <c r="J16" s="141">
        <f t="shared" si="1"/>
        <v>2604</v>
      </c>
      <c r="K16" s="141">
        <f t="shared" si="1"/>
        <v>2604</v>
      </c>
      <c r="L16" s="141">
        <f t="shared" si="1"/>
        <v>2604</v>
      </c>
      <c r="M16" s="141">
        <f t="shared" si="1"/>
        <v>2606</v>
      </c>
      <c r="N16" s="141">
        <f t="shared" si="1"/>
        <v>2606</v>
      </c>
      <c r="O16" s="142">
        <f>SUM(C16:N16)</f>
        <v>31245</v>
      </c>
    </row>
    <row r="17" spans="1:15" ht="20.100000000000001" customHeight="1" thickBot="1">
      <c r="A17" s="127" t="s">
        <v>258</v>
      </c>
      <c r="B17" s="310" t="s">
        <v>246</v>
      </c>
      <c r="C17" s="311"/>
      <c r="D17" s="311"/>
      <c r="E17" s="311"/>
      <c r="F17" s="311"/>
      <c r="G17" s="311"/>
      <c r="H17" s="311"/>
      <c r="I17" s="311"/>
      <c r="J17" s="311"/>
      <c r="K17" s="311"/>
      <c r="L17" s="311"/>
      <c r="M17" s="311"/>
      <c r="N17" s="311"/>
      <c r="O17" s="312"/>
    </row>
    <row r="18" spans="1:15" ht="20.100000000000001" customHeight="1">
      <c r="A18" s="143" t="s">
        <v>259</v>
      </c>
      <c r="B18" s="144" t="s">
        <v>249</v>
      </c>
      <c r="C18" s="137">
        <v>480</v>
      </c>
      <c r="D18" s="137">
        <v>480</v>
      </c>
      <c r="E18" s="137">
        <v>480</v>
      </c>
      <c r="F18" s="137">
        <v>480</v>
      </c>
      <c r="G18" s="137">
        <v>480</v>
      </c>
      <c r="H18" s="137">
        <v>480</v>
      </c>
      <c r="I18" s="137">
        <v>480</v>
      </c>
      <c r="J18" s="137">
        <v>480</v>
      </c>
      <c r="K18" s="137">
        <v>480</v>
      </c>
      <c r="L18" s="137">
        <v>480</v>
      </c>
      <c r="M18" s="137">
        <v>481</v>
      </c>
      <c r="N18" s="137">
        <v>481</v>
      </c>
      <c r="O18" s="138">
        <f t="shared" si="0"/>
        <v>5762</v>
      </c>
    </row>
    <row r="19" spans="1:15" ht="21.75" customHeight="1">
      <c r="A19" s="132" t="s">
        <v>262</v>
      </c>
      <c r="B19" s="133" t="s">
        <v>167</v>
      </c>
      <c r="C19" s="134">
        <v>119</v>
      </c>
      <c r="D19" s="134">
        <v>119</v>
      </c>
      <c r="E19" s="134">
        <v>119</v>
      </c>
      <c r="F19" s="134">
        <v>119</v>
      </c>
      <c r="G19" s="134">
        <v>119</v>
      </c>
      <c r="H19" s="134">
        <v>120</v>
      </c>
      <c r="I19" s="134">
        <v>120</v>
      </c>
      <c r="J19" s="134">
        <v>120</v>
      </c>
      <c r="K19" s="134">
        <v>120</v>
      </c>
      <c r="L19" s="134">
        <v>120</v>
      </c>
      <c r="M19" s="134">
        <v>120</v>
      </c>
      <c r="N19" s="134">
        <v>120</v>
      </c>
      <c r="O19" s="135">
        <f t="shared" si="0"/>
        <v>1435</v>
      </c>
    </row>
    <row r="20" spans="1:15" ht="20.100000000000001" customHeight="1">
      <c r="A20" s="132" t="s">
        <v>265</v>
      </c>
      <c r="B20" s="139" t="s">
        <v>168</v>
      </c>
      <c r="C20" s="134">
        <v>876</v>
      </c>
      <c r="D20" s="134">
        <v>876</v>
      </c>
      <c r="E20" s="134">
        <v>876</v>
      </c>
      <c r="F20" s="134">
        <v>876</v>
      </c>
      <c r="G20" s="134">
        <v>876</v>
      </c>
      <c r="H20" s="134">
        <v>876</v>
      </c>
      <c r="I20" s="134">
        <v>876</v>
      </c>
      <c r="J20" s="134">
        <v>876</v>
      </c>
      <c r="K20" s="134">
        <v>876</v>
      </c>
      <c r="L20" s="134">
        <v>876</v>
      </c>
      <c r="M20" s="134">
        <v>876</v>
      </c>
      <c r="N20" s="134">
        <v>875</v>
      </c>
      <c r="O20" s="135">
        <f t="shared" si="0"/>
        <v>10511</v>
      </c>
    </row>
    <row r="21" spans="1:15" ht="20.100000000000001" customHeight="1">
      <c r="A21" s="132" t="s">
        <v>268</v>
      </c>
      <c r="B21" s="139" t="s">
        <v>169</v>
      </c>
      <c r="C21" s="134">
        <v>220</v>
      </c>
      <c r="D21" s="134">
        <v>220</v>
      </c>
      <c r="E21" s="134">
        <v>221</v>
      </c>
      <c r="F21" s="134">
        <v>221</v>
      </c>
      <c r="G21" s="134">
        <v>221</v>
      </c>
      <c r="H21" s="134">
        <v>221</v>
      </c>
      <c r="I21" s="134">
        <v>221</v>
      </c>
      <c r="J21" s="134">
        <v>221</v>
      </c>
      <c r="K21" s="134">
        <v>221</v>
      </c>
      <c r="L21" s="134">
        <v>221</v>
      </c>
      <c r="M21" s="134">
        <v>221</v>
      </c>
      <c r="N21" s="134">
        <v>221</v>
      </c>
      <c r="O21" s="135">
        <f t="shared" si="0"/>
        <v>2650</v>
      </c>
    </row>
    <row r="22" spans="1:15" ht="20.100000000000001" customHeight="1">
      <c r="A22" s="132" t="s">
        <v>271</v>
      </c>
      <c r="B22" s="139" t="s">
        <v>319</v>
      </c>
      <c r="C22" s="134">
        <v>83</v>
      </c>
      <c r="D22" s="134">
        <v>83</v>
      </c>
      <c r="E22" s="134">
        <v>83</v>
      </c>
      <c r="F22" s="134">
        <v>83</v>
      </c>
      <c r="G22" s="134">
        <v>83</v>
      </c>
      <c r="H22" s="134">
        <v>83</v>
      </c>
      <c r="I22" s="134">
        <v>84</v>
      </c>
      <c r="J22" s="134">
        <v>84</v>
      </c>
      <c r="K22" s="134">
        <v>84</v>
      </c>
      <c r="L22" s="134">
        <v>84</v>
      </c>
      <c r="M22" s="134">
        <v>84</v>
      </c>
      <c r="N22" s="134">
        <v>84</v>
      </c>
      <c r="O22" s="135">
        <f t="shared" si="0"/>
        <v>1002</v>
      </c>
    </row>
    <row r="23" spans="1:15" ht="20.100000000000001" customHeight="1">
      <c r="A23" s="132" t="s">
        <v>274</v>
      </c>
      <c r="B23" s="139" t="s">
        <v>192</v>
      </c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5">
        <f t="shared" si="0"/>
        <v>0</v>
      </c>
    </row>
    <row r="24" spans="1:15" ht="20.100000000000001" customHeight="1">
      <c r="A24" s="132" t="s">
        <v>277</v>
      </c>
      <c r="B24" s="133" t="s">
        <v>194</v>
      </c>
      <c r="C24" s="134">
        <v>45</v>
      </c>
      <c r="D24" s="134">
        <v>45</v>
      </c>
      <c r="E24" s="134">
        <v>45</v>
      </c>
      <c r="F24" s="134">
        <v>45</v>
      </c>
      <c r="G24" s="134">
        <v>45</v>
      </c>
      <c r="H24" s="134">
        <v>45</v>
      </c>
      <c r="I24" s="134">
        <v>45</v>
      </c>
      <c r="J24" s="134">
        <v>45</v>
      </c>
      <c r="K24" s="134">
        <v>45</v>
      </c>
      <c r="L24" s="134">
        <v>45</v>
      </c>
      <c r="M24" s="134">
        <v>45</v>
      </c>
      <c r="N24" s="134">
        <v>45</v>
      </c>
      <c r="O24" s="135">
        <f t="shared" si="0"/>
        <v>540</v>
      </c>
    </row>
    <row r="25" spans="1:15" ht="20.100000000000001" customHeight="1">
      <c r="A25" s="132" t="s">
        <v>280</v>
      </c>
      <c r="B25" s="139" t="s">
        <v>196</v>
      </c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5">
        <f t="shared" si="0"/>
        <v>0</v>
      </c>
    </row>
    <row r="26" spans="1:15" ht="20.100000000000001" customHeight="1" thickBot="1">
      <c r="A26" s="132" t="s">
        <v>283</v>
      </c>
      <c r="B26" s="139" t="s">
        <v>320</v>
      </c>
      <c r="C26" s="134">
        <v>70</v>
      </c>
      <c r="D26" s="134">
        <v>70</v>
      </c>
      <c r="E26" s="134">
        <v>70</v>
      </c>
      <c r="F26" s="134">
        <v>70</v>
      </c>
      <c r="G26" s="134">
        <v>70</v>
      </c>
      <c r="H26" s="134">
        <v>70</v>
      </c>
      <c r="I26" s="134">
        <v>70</v>
      </c>
      <c r="J26" s="134">
        <v>70</v>
      </c>
      <c r="K26" s="134">
        <v>70</v>
      </c>
      <c r="L26" s="134">
        <v>70</v>
      </c>
      <c r="M26" s="134">
        <v>70</v>
      </c>
      <c r="N26" s="134">
        <v>71</v>
      </c>
      <c r="O26" s="135">
        <f t="shared" si="0"/>
        <v>841</v>
      </c>
    </row>
    <row r="27" spans="1:15" ht="20.100000000000001" customHeight="1" thickBot="1">
      <c r="A27" s="145" t="s">
        <v>284</v>
      </c>
      <c r="B27" s="140" t="s">
        <v>321</v>
      </c>
      <c r="C27" s="141">
        <f t="shared" ref="C27:N27" si="2">SUM(C18:C26)</f>
        <v>1893</v>
      </c>
      <c r="D27" s="141">
        <f t="shared" si="2"/>
        <v>1893</v>
      </c>
      <c r="E27" s="141">
        <f t="shared" si="2"/>
        <v>1894</v>
      </c>
      <c r="F27" s="141">
        <f t="shared" si="2"/>
        <v>1894</v>
      </c>
      <c r="G27" s="141">
        <f t="shared" si="2"/>
        <v>1894</v>
      </c>
      <c r="H27" s="141">
        <f t="shared" si="2"/>
        <v>1895</v>
      </c>
      <c r="I27" s="141">
        <f t="shared" si="2"/>
        <v>1896</v>
      </c>
      <c r="J27" s="141">
        <f t="shared" si="2"/>
        <v>1896</v>
      </c>
      <c r="K27" s="141">
        <f t="shared" si="2"/>
        <v>1896</v>
      </c>
      <c r="L27" s="141">
        <f t="shared" si="2"/>
        <v>1896</v>
      </c>
      <c r="M27" s="141">
        <f t="shared" si="2"/>
        <v>1897</v>
      </c>
      <c r="N27" s="141">
        <f t="shared" si="2"/>
        <v>1897</v>
      </c>
      <c r="O27" s="142">
        <f t="shared" si="0"/>
        <v>22741</v>
      </c>
    </row>
    <row r="28" spans="1:15" ht="20.100000000000001" customHeight="1" thickBot="1">
      <c r="A28" s="145" t="s">
        <v>287</v>
      </c>
      <c r="B28" s="146" t="s">
        <v>322</v>
      </c>
      <c r="C28" s="147">
        <f t="shared" ref="C28:O28" si="3">C16-C27</f>
        <v>704</v>
      </c>
      <c r="D28" s="147">
        <f t="shared" si="3"/>
        <v>711</v>
      </c>
      <c r="E28" s="147">
        <f t="shared" si="3"/>
        <v>710</v>
      </c>
      <c r="F28" s="147">
        <f t="shared" si="3"/>
        <v>710</v>
      </c>
      <c r="G28" s="147">
        <f t="shared" si="3"/>
        <v>710</v>
      </c>
      <c r="H28" s="147">
        <f t="shared" si="3"/>
        <v>709</v>
      </c>
      <c r="I28" s="147">
        <f t="shared" si="3"/>
        <v>708</v>
      </c>
      <c r="J28" s="147">
        <f t="shared" si="3"/>
        <v>708</v>
      </c>
      <c r="K28" s="147">
        <f t="shared" si="3"/>
        <v>708</v>
      </c>
      <c r="L28" s="147">
        <f t="shared" si="3"/>
        <v>708</v>
      </c>
      <c r="M28" s="147">
        <f t="shared" si="3"/>
        <v>709</v>
      </c>
      <c r="N28" s="147">
        <f t="shared" si="3"/>
        <v>709</v>
      </c>
      <c r="O28" s="148">
        <f t="shared" si="3"/>
        <v>8504</v>
      </c>
    </row>
  </sheetData>
  <mergeCells count="3">
    <mergeCell ref="A3:O3"/>
    <mergeCell ref="B6:O6"/>
    <mergeCell ref="B17:O17"/>
  </mergeCells>
  <phoneticPr fontId="0" type="noConversion"/>
  <pageMargins left="0.25" right="0.25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8"/>
  <sheetViews>
    <sheetView workbookViewId="0"/>
  </sheetViews>
  <sheetFormatPr defaultRowHeight="15"/>
  <cols>
    <col min="1" max="1" width="52" customWidth="1"/>
    <col min="2" max="2" width="29.42578125" customWidth="1"/>
  </cols>
  <sheetData>
    <row r="1" spans="1:2">
      <c r="A1" t="s">
        <v>381</v>
      </c>
    </row>
    <row r="4" spans="1:2" ht="20.100000000000001" customHeight="1">
      <c r="A4" s="313" t="s">
        <v>329</v>
      </c>
      <c r="B4" s="313"/>
    </row>
    <row r="5" spans="1:2" ht="20.100000000000001" customHeight="1" thickBot="1">
      <c r="A5" s="149"/>
      <c r="B5" s="150" t="s">
        <v>324</v>
      </c>
    </row>
    <row r="6" spans="1:2" ht="20.100000000000001" customHeight="1" thickBot="1">
      <c r="A6" s="151" t="s">
        <v>325</v>
      </c>
      <c r="B6" s="152" t="s">
        <v>330</v>
      </c>
    </row>
    <row r="7" spans="1:2" ht="20.100000000000001" customHeight="1" thickBot="1">
      <c r="A7" s="153">
        <v>1</v>
      </c>
      <c r="B7" s="154">
        <v>2</v>
      </c>
    </row>
    <row r="8" spans="1:2" ht="20.100000000000001" customHeight="1">
      <c r="A8" s="155" t="s">
        <v>6</v>
      </c>
      <c r="B8" s="156">
        <v>9737298</v>
      </c>
    </row>
    <row r="9" spans="1:2" ht="20.100000000000001" customHeight="1">
      <c r="A9" s="157" t="s">
        <v>326</v>
      </c>
      <c r="B9" s="156">
        <v>10521500</v>
      </c>
    </row>
    <row r="10" spans="1:2" ht="20.100000000000001" customHeight="1">
      <c r="A10" s="157" t="s">
        <v>327</v>
      </c>
      <c r="B10" s="156">
        <v>3403360</v>
      </c>
    </row>
    <row r="11" spans="1:2" ht="20.100000000000001" customHeight="1">
      <c r="A11" s="157" t="s">
        <v>328</v>
      </c>
      <c r="B11" s="156">
        <v>1200000</v>
      </c>
    </row>
    <row r="12" spans="1:2" ht="20.100000000000001" customHeight="1">
      <c r="A12" s="157" t="s">
        <v>14</v>
      </c>
      <c r="B12" s="156"/>
    </row>
    <row r="13" spans="1:2" ht="20.100000000000001" customHeight="1">
      <c r="A13" s="157" t="s">
        <v>374</v>
      </c>
      <c r="B13" s="156">
        <v>87809</v>
      </c>
    </row>
    <row r="14" spans="1:2" ht="20.100000000000001" customHeight="1">
      <c r="A14" s="157"/>
      <c r="B14" s="156"/>
    </row>
    <row r="15" spans="1:2" ht="20.100000000000001" customHeight="1">
      <c r="A15" s="157"/>
      <c r="B15" s="156"/>
    </row>
    <row r="16" spans="1:2" ht="20.100000000000001" customHeight="1">
      <c r="A16" s="157"/>
      <c r="B16" s="156"/>
    </row>
    <row r="17" spans="1:2" ht="20.100000000000001" customHeight="1">
      <c r="A17" s="157"/>
      <c r="B17" s="156"/>
    </row>
    <row r="18" spans="1:2" ht="20.100000000000001" customHeight="1">
      <c r="A18" s="157"/>
      <c r="B18" s="156"/>
    </row>
    <row r="19" spans="1:2" ht="20.100000000000001" customHeight="1">
      <c r="A19" s="157"/>
      <c r="B19" s="156"/>
    </row>
    <row r="20" spans="1:2" ht="20.100000000000001" customHeight="1">
      <c r="A20" s="157"/>
      <c r="B20" s="156"/>
    </row>
    <row r="21" spans="1:2" ht="20.100000000000001" customHeight="1">
      <c r="A21" s="157"/>
      <c r="B21" s="156"/>
    </row>
    <row r="22" spans="1:2" ht="20.100000000000001" customHeight="1">
      <c r="A22" s="157"/>
      <c r="B22" s="156"/>
    </row>
    <row r="23" spans="1:2" ht="20.100000000000001" customHeight="1">
      <c r="A23" s="157"/>
      <c r="B23" s="156"/>
    </row>
    <row r="24" spans="1:2" ht="20.100000000000001" customHeight="1">
      <c r="A24" s="157"/>
      <c r="B24" s="156"/>
    </row>
    <row r="25" spans="1:2" ht="20.100000000000001" customHeight="1">
      <c r="A25" s="157"/>
      <c r="B25" s="156"/>
    </row>
    <row r="26" spans="1:2" ht="20.100000000000001" customHeight="1">
      <c r="A26" s="157"/>
      <c r="B26" s="156"/>
    </row>
    <row r="27" spans="1:2" ht="20.100000000000001" customHeight="1" thickBot="1">
      <c r="A27" s="158"/>
      <c r="B27" s="156"/>
    </row>
    <row r="28" spans="1:2" ht="20.100000000000001" customHeight="1" thickBot="1">
      <c r="A28" s="159" t="s">
        <v>312</v>
      </c>
      <c r="B28" s="160">
        <f>SUM(B8:B27)</f>
        <v>24949967</v>
      </c>
    </row>
  </sheetData>
  <mergeCells count="1">
    <mergeCell ref="A4:B4"/>
  </mergeCells>
  <phoneticPr fontId="0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5:C153"/>
  <sheetViews>
    <sheetView topLeftCell="A88" workbookViewId="0">
      <selection activeCell="E93" sqref="E93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5" spans="1:3" ht="20.100000000000001" customHeight="1" thickBot="1">
      <c r="A5" s="223"/>
      <c r="B5" s="296" t="s">
        <v>382</v>
      </c>
      <c r="C5" s="224"/>
    </row>
    <row r="6" spans="1:3" ht="20.100000000000001" customHeight="1">
      <c r="A6" s="225" t="s">
        <v>247</v>
      </c>
      <c r="B6" s="226" t="s">
        <v>368</v>
      </c>
      <c r="C6" s="227"/>
    </row>
    <row r="7" spans="1:3" ht="20.100000000000001" customHeight="1" thickBot="1">
      <c r="A7" s="228"/>
      <c r="B7" s="229" t="s">
        <v>334</v>
      </c>
      <c r="C7" s="230"/>
    </row>
    <row r="8" spans="1:3" ht="20.100000000000001" customHeight="1" thickBot="1">
      <c r="A8" s="231"/>
      <c r="B8" s="231"/>
      <c r="C8" s="232" t="s">
        <v>298</v>
      </c>
    </row>
    <row r="9" spans="1:3" ht="20.100000000000001" customHeight="1" thickBot="1">
      <c r="A9" s="233" t="s">
        <v>335</v>
      </c>
      <c r="B9" s="234" t="s">
        <v>336</v>
      </c>
      <c r="C9" s="235" t="s">
        <v>337</v>
      </c>
    </row>
    <row r="10" spans="1:3" ht="20.100000000000001" customHeight="1" thickBot="1">
      <c r="A10" s="236">
        <v>1</v>
      </c>
      <c r="B10" s="237">
        <v>2</v>
      </c>
      <c r="C10" s="238">
        <v>3</v>
      </c>
    </row>
    <row r="11" spans="1:3" ht="20.100000000000001" customHeight="1" thickBot="1">
      <c r="A11" s="239"/>
      <c r="B11" s="240" t="s">
        <v>245</v>
      </c>
      <c r="C11" s="241"/>
    </row>
    <row r="12" spans="1:3" ht="20.100000000000001" customHeight="1" thickBot="1">
      <c r="A12" s="38" t="s">
        <v>4</v>
      </c>
      <c r="B12" s="9" t="s">
        <v>372</v>
      </c>
      <c r="C12" s="10">
        <f>+C13+C14+C15+C16+C17+C18+C19</f>
        <v>24950</v>
      </c>
    </row>
    <row r="13" spans="1:3" ht="20.100000000000001" customHeight="1">
      <c r="A13" s="242" t="s">
        <v>5</v>
      </c>
      <c r="B13" s="12" t="s">
        <v>6</v>
      </c>
      <c r="C13" s="13">
        <v>9737</v>
      </c>
    </row>
    <row r="14" spans="1:3" ht="20.100000000000001" customHeight="1">
      <c r="A14" s="243" t="s">
        <v>7</v>
      </c>
      <c r="B14" s="15" t="s">
        <v>8</v>
      </c>
      <c r="C14" s="16">
        <v>10522</v>
      </c>
    </row>
    <row r="15" spans="1:3" ht="20.100000000000001" customHeight="1">
      <c r="A15" s="243" t="s">
        <v>9</v>
      </c>
      <c r="B15" s="15" t="s">
        <v>10</v>
      </c>
      <c r="C15" s="16">
        <v>3403</v>
      </c>
    </row>
    <row r="16" spans="1:3" ht="20.100000000000001" customHeight="1">
      <c r="A16" s="243" t="s">
        <v>11</v>
      </c>
      <c r="B16" s="15" t="s">
        <v>12</v>
      </c>
      <c r="C16" s="16">
        <v>1200</v>
      </c>
    </row>
    <row r="17" spans="1:3" ht="20.100000000000001" customHeight="1">
      <c r="A17" s="243" t="s">
        <v>13</v>
      </c>
      <c r="B17" s="15" t="s">
        <v>14</v>
      </c>
      <c r="C17" s="244">
        <v>0</v>
      </c>
    </row>
    <row r="18" spans="1:3" ht="20.100000000000001" customHeight="1">
      <c r="A18" s="245" t="s">
        <v>375</v>
      </c>
      <c r="B18" s="18" t="s">
        <v>374</v>
      </c>
      <c r="C18" s="301">
        <v>88</v>
      </c>
    </row>
    <row r="19" spans="1:3" ht="20.100000000000001" customHeight="1" thickBot="1">
      <c r="A19" s="245" t="s">
        <v>15</v>
      </c>
      <c r="B19" s="18" t="s">
        <v>16</v>
      </c>
      <c r="C19" s="246"/>
    </row>
    <row r="20" spans="1:3" ht="20.100000000000001" customHeight="1" thickBot="1">
      <c r="A20" s="38" t="s">
        <v>17</v>
      </c>
      <c r="B20" s="19" t="s">
        <v>18</v>
      </c>
      <c r="C20" s="10">
        <f>+C21+C22+C23+C24+C25</f>
        <v>1605</v>
      </c>
    </row>
    <row r="21" spans="1:3" ht="20.100000000000001" customHeight="1">
      <c r="A21" s="242" t="s">
        <v>19</v>
      </c>
      <c r="B21" s="12" t="s">
        <v>20</v>
      </c>
      <c r="C21" s="13"/>
    </row>
    <row r="22" spans="1:3" ht="20.100000000000001" customHeight="1">
      <c r="A22" s="243" t="s">
        <v>21</v>
      </c>
      <c r="B22" s="15" t="s">
        <v>22</v>
      </c>
      <c r="C22" s="16"/>
    </row>
    <row r="23" spans="1:3" ht="20.100000000000001" customHeight="1">
      <c r="A23" s="243" t="s">
        <v>23</v>
      </c>
      <c r="B23" s="15" t="s">
        <v>24</v>
      </c>
      <c r="C23" s="16"/>
    </row>
    <row r="24" spans="1:3" ht="20.100000000000001" customHeight="1">
      <c r="A24" s="243" t="s">
        <v>25</v>
      </c>
      <c r="B24" s="15" t="s">
        <v>26</v>
      </c>
      <c r="C24" s="16"/>
    </row>
    <row r="25" spans="1:3" ht="20.100000000000001" customHeight="1">
      <c r="A25" s="243" t="s">
        <v>27</v>
      </c>
      <c r="B25" s="15" t="s">
        <v>28</v>
      </c>
      <c r="C25" s="16">
        <v>1605</v>
      </c>
    </row>
    <row r="26" spans="1:3" ht="20.100000000000001" customHeight="1" thickBot="1">
      <c r="A26" s="245" t="s">
        <v>29</v>
      </c>
      <c r="B26" s="18" t="s">
        <v>30</v>
      </c>
      <c r="C26" s="20"/>
    </row>
    <row r="27" spans="1:3" ht="20.100000000000001" customHeight="1" thickBot="1">
      <c r="A27" s="38" t="s">
        <v>31</v>
      </c>
      <c r="B27" s="9" t="s">
        <v>32</v>
      </c>
      <c r="C27" s="10">
        <f>+C28+C29+C30+C31+C32</f>
        <v>540</v>
      </c>
    </row>
    <row r="28" spans="1:3" ht="20.100000000000001" customHeight="1">
      <c r="A28" s="242" t="s">
        <v>33</v>
      </c>
      <c r="B28" s="12" t="s">
        <v>34</v>
      </c>
      <c r="C28" s="13">
        <v>540</v>
      </c>
    </row>
    <row r="29" spans="1:3" ht="18" customHeight="1">
      <c r="A29" s="243" t="s">
        <v>35</v>
      </c>
      <c r="B29" s="15" t="s">
        <v>36</v>
      </c>
      <c r="C29" s="16"/>
    </row>
    <row r="30" spans="1:3" ht="18" customHeight="1">
      <c r="A30" s="243" t="s">
        <v>37</v>
      </c>
      <c r="B30" s="15" t="s">
        <v>38</v>
      </c>
      <c r="C30" s="16"/>
    </row>
    <row r="31" spans="1:3" ht="18" customHeight="1">
      <c r="A31" s="243" t="s">
        <v>39</v>
      </c>
      <c r="B31" s="15" t="s">
        <v>40</v>
      </c>
      <c r="C31" s="16"/>
    </row>
    <row r="32" spans="1:3" ht="18" customHeight="1">
      <c r="A32" s="243" t="s">
        <v>41</v>
      </c>
      <c r="B32" s="15" t="s">
        <v>42</v>
      </c>
      <c r="C32" s="16"/>
    </row>
    <row r="33" spans="1:3" ht="18" customHeight="1" thickBot="1">
      <c r="A33" s="245" t="s">
        <v>43</v>
      </c>
      <c r="B33" s="18" t="s">
        <v>44</v>
      </c>
      <c r="C33" s="20"/>
    </row>
    <row r="34" spans="1:3" ht="20.100000000000001" customHeight="1" thickBot="1">
      <c r="A34" s="38" t="s">
        <v>45</v>
      </c>
      <c r="B34" s="9" t="s">
        <v>46</v>
      </c>
      <c r="C34" s="21">
        <f>+C35+C38+C39+C40</f>
        <v>2900</v>
      </c>
    </row>
    <row r="35" spans="1:3" ht="20.100000000000001" customHeight="1">
      <c r="A35" s="242" t="s">
        <v>47</v>
      </c>
      <c r="B35" s="12" t="s">
        <v>48</v>
      </c>
      <c r="C35" s="22">
        <f>+C36+C37</f>
        <v>2200</v>
      </c>
    </row>
    <row r="36" spans="1:3" ht="20.100000000000001" customHeight="1">
      <c r="A36" s="243" t="s">
        <v>49</v>
      </c>
      <c r="B36" s="15" t="s">
        <v>50</v>
      </c>
      <c r="C36" s="16">
        <v>0</v>
      </c>
    </row>
    <row r="37" spans="1:3" ht="20.100000000000001" customHeight="1">
      <c r="A37" s="243" t="s">
        <v>51</v>
      </c>
      <c r="B37" s="15" t="s">
        <v>52</v>
      </c>
      <c r="C37" s="16">
        <v>2200</v>
      </c>
    </row>
    <row r="38" spans="1:3" ht="20.100000000000001" customHeight="1">
      <c r="A38" s="243" t="s">
        <v>53</v>
      </c>
      <c r="B38" s="15" t="s">
        <v>54</v>
      </c>
      <c r="C38" s="16">
        <v>700</v>
      </c>
    </row>
    <row r="39" spans="1:3" ht="20.100000000000001" customHeight="1">
      <c r="A39" s="243" t="s">
        <v>55</v>
      </c>
      <c r="B39" s="15" t="s">
        <v>56</v>
      </c>
      <c r="C39" s="16">
        <v>0</v>
      </c>
    </row>
    <row r="40" spans="1:3" ht="20.100000000000001" customHeight="1" thickBot="1">
      <c r="A40" s="245" t="s">
        <v>57</v>
      </c>
      <c r="B40" s="18" t="s">
        <v>58</v>
      </c>
      <c r="C40" s="20">
        <v>0</v>
      </c>
    </row>
    <row r="41" spans="1:3" ht="20.100000000000001" customHeight="1" thickBot="1">
      <c r="A41" s="38" t="s">
        <v>59</v>
      </c>
      <c r="B41" s="9" t="s">
        <v>60</v>
      </c>
      <c r="C41" s="10">
        <f>SUM(C42:C51)</f>
        <v>1250</v>
      </c>
    </row>
    <row r="42" spans="1:3" ht="20.100000000000001" customHeight="1">
      <c r="A42" s="242" t="s">
        <v>61</v>
      </c>
      <c r="B42" s="12" t="s">
        <v>62</v>
      </c>
      <c r="C42" s="13">
        <v>0</v>
      </c>
    </row>
    <row r="43" spans="1:3" ht="20.100000000000001" customHeight="1">
      <c r="A43" s="243" t="s">
        <v>63</v>
      </c>
      <c r="B43" s="15" t="s">
        <v>64</v>
      </c>
      <c r="C43" s="16">
        <v>800</v>
      </c>
    </row>
    <row r="44" spans="1:3" ht="20.100000000000001" customHeight="1">
      <c r="A44" s="243" t="s">
        <v>65</v>
      </c>
      <c r="B44" s="15" t="s">
        <v>66</v>
      </c>
      <c r="C44" s="16">
        <v>0</v>
      </c>
    </row>
    <row r="45" spans="1:3" ht="20.100000000000001" customHeight="1">
      <c r="A45" s="243" t="s">
        <v>67</v>
      </c>
      <c r="B45" s="15" t="s">
        <v>68</v>
      </c>
      <c r="C45" s="16">
        <v>0</v>
      </c>
    </row>
    <row r="46" spans="1:3" ht="20.100000000000001" customHeight="1">
      <c r="A46" s="243" t="s">
        <v>69</v>
      </c>
      <c r="B46" s="15" t="s">
        <v>70</v>
      </c>
      <c r="C46" s="16">
        <v>400</v>
      </c>
    </row>
    <row r="47" spans="1:3" ht="20.100000000000001" customHeight="1">
      <c r="A47" s="243" t="s">
        <v>71</v>
      </c>
      <c r="B47" s="15" t="s">
        <v>72</v>
      </c>
      <c r="C47" s="16"/>
    </row>
    <row r="48" spans="1:3" ht="20.100000000000001" customHeight="1">
      <c r="A48" s="243" t="s">
        <v>73</v>
      </c>
      <c r="B48" s="15" t="s">
        <v>74</v>
      </c>
      <c r="C48" s="16"/>
    </row>
    <row r="49" spans="1:3" ht="20.100000000000001" customHeight="1">
      <c r="A49" s="243" t="s">
        <v>75</v>
      </c>
      <c r="B49" s="15" t="s">
        <v>76</v>
      </c>
      <c r="C49" s="16">
        <v>50</v>
      </c>
    </row>
    <row r="50" spans="1:3" ht="12" customHeight="1">
      <c r="A50" s="243" t="s">
        <v>77</v>
      </c>
      <c r="B50" s="15" t="s">
        <v>78</v>
      </c>
      <c r="C50" s="23"/>
    </row>
    <row r="51" spans="1:3" ht="12" customHeight="1" thickBot="1">
      <c r="A51" s="245" t="s">
        <v>79</v>
      </c>
      <c r="B51" s="18" t="s">
        <v>80</v>
      </c>
      <c r="C51" s="24"/>
    </row>
    <row r="52" spans="1:3" ht="12" customHeight="1" thickBot="1">
      <c r="A52" s="38" t="s">
        <v>81</v>
      </c>
      <c r="B52" s="9" t="s">
        <v>82</v>
      </c>
      <c r="C52" s="10">
        <f>SUM(C53:C57)</f>
        <v>0</v>
      </c>
    </row>
    <row r="53" spans="1:3" ht="12" customHeight="1">
      <c r="A53" s="242" t="s">
        <v>83</v>
      </c>
      <c r="B53" s="12" t="s">
        <v>84</v>
      </c>
      <c r="C53" s="25"/>
    </row>
    <row r="54" spans="1:3" ht="12" customHeight="1">
      <c r="A54" s="243" t="s">
        <v>85</v>
      </c>
      <c r="B54" s="15" t="s">
        <v>86</v>
      </c>
      <c r="C54" s="23"/>
    </row>
    <row r="55" spans="1:3" ht="12" customHeight="1">
      <c r="A55" s="243" t="s">
        <v>87</v>
      </c>
      <c r="B55" s="15" t="s">
        <v>88</v>
      </c>
      <c r="C55" s="23"/>
    </row>
    <row r="56" spans="1:3" ht="12" customHeight="1">
      <c r="A56" s="243" t="s">
        <v>89</v>
      </c>
      <c r="B56" s="15" t="s">
        <v>90</v>
      </c>
      <c r="C56" s="23"/>
    </row>
    <row r="57" spans="1:3" ht="12" customHeight="1" thickBot="1">
      <c r="A57" s="245" t="s">
        <v>91</v>
      </c>
      <c r="B57" s="18" t="s">
        <v>92</v>
      </c>
      <c r="C57" s="24"/>
    </row>
    <row r="58" spans="1:3" ht="12" customHeight="1" thickBot="1">
      <c r="A58" s="38" t="s">
        <v>93</v>
      </c>
      <c r="B58" s="9" t="s">
        <v>94</v>
      </c>
      <c r="C58" s="10">
        <f>SUM(C59:C61)</f>
        <v>0</v>
      </c>
    </row>
    <row r="59" spans="1:3" ht="12" customHeight="1">
      <c r="A59" s="242" t="s">
        <v>95</v>
      </c>
      <c r="B59" s="12" t="s">
        <v>96</v>
      </c>
      <c r="C59" s="13"/>
    </row>
    <row r="60" spans="1:3" ht="12" customHeight="1">
      <c r="A60" s="243" t="s">
        <v>97</v>
      </c>
      <c r="B60" s="15" t="s">
        <v>98</v>
      </c>
      <c r="C60" s="16"/>
    </row>
    <row r="61" spans="1:3" ht="12" customHeight="1">
      <c r="A61" s="243" t="s">
        <v>99</v>
      </c>
      <c r="B61" s="15" t="s">
        <v>100</v>
      </c>
      <c r="C61" s="16"/>
    </row>
    <row r="62" spans="1:3" ht="12" customHeight="1" thickBot="1">
      <c r="A62" s="245" t="s">
        <v>101</v>
      </c>
      <c r="B62" s="18" t="s">
        <v>102</v>
      </c>
      <c r="C62" s="20"/>
    </row>
    <row r="63" spans="1:3" ht="12" customHeight="1" thickBot="1">
      <c r="A63" s="38" t="s">
        <v>103</v>
      </c>
      <c r="B63" s="19" t="s">
        <v>104</v>
      </c>
      <c r="C63" s="10">
        <f>SUM(C64:C66)</f>
        <v>0</v>
      </c>
    </row>
    <row r="64" spans="1:3" ht="12" customHeight="1">
      <c r="A64" s="242" t="s">
        <v>105</v>
      </c>
      <c r="B64" s="12" t="s">
        <v>106</v>
      </c>
      <c r="C64" s="23"/>
    </row>
    <row r="65" spans="1:3" ht="12" customHeight="1">
      <c r="A65" s="243" t="s">
        <v>107</v>
      </c>
      <c r="B65" s="15" t="s">
        <v>108</v>
      </c>
      <c r="C65" s="23">
        <v>0</v>
      </c>
    </row>
    <row r="66" spans="1:3" ht="12" customHeight="1">
      <c r="A66" s="243" t="s">
        <v>109</v>
      </c>
      <c r="B66" s="15" t="s">
        <v>110</v>
      </c>
      <c r="C66" s="23">
        <v>0</v>
      </c>
    </row>
    <row r="67" spans="1:3" ht="12" customHeight="1" thickBot="1">
      <c r="A67" s="245" t="s">
        <v>111</v>
      </c>
      <c r="B67" s="18" t="s">
        <v>112</v>
      </c>
      <c r="C67" s="23"/>
    </row>
    <row r="68" spans="1:3" ht="20.100000000000001" customHeight="1" thickBot="1">
      <c r="A68" s="38" t="s">
        <v>113</v>
      </c>
      <c r="B68" s="9" t="s">
        <v>114</v>
      </c>
      <c r="C68" s="21">
        <f>+C12+C20+C27+C34+C41+C52+C58+C63</f>
        <v>31245</v>
      </c>
    </row>
    <row r="69" spans="1:3" ht="12" customHeight="1" thickBot="1">
      <c r="A69" s="247" t="s">
        <v>338</v>
      </c>
      <c r="B69" s="19" t="s">
        <v>116</v>
      </c>
      <c r="C69" s="10">
        <f>SUM(C70:C72)</f>
        <v>0</v>
      </c>
    </row>
    <row r="70" spans="1:3" ht="12" customHeight="1">
      <c r="A70" s="242" t="s">
        <v>117</v>
      </c>
      <c r="B70" s="12" t="s">
        <v>118</v>
      </c>
      <c r="C70" s="23"/>
    </row>
    <row r="71" spans="1:3" ht="12" customHeight="1">
      <c r="A71" s="243" t="s">
        <v>119</v>
      </c>
      <c r="B71" s="15" t="s">
        <v>120</v>
      </c>
      <c r="C71" s="23"/>
    </row>
    <row r="72" spans="1:3" ht="12" customHeight="1" thickBot="1">
      <c r="A72" s="245" t="s">
        <v>121</v>
      </c>
      <c r="B72" s="27" t="s">
        <v>122</v>
      </c>
      <c r="C72" s="23"/>
    </row>
    <row r="73" spans="1:3" ht="12" customHeight="1" thickBot="1">
      <c r="A73" s="247" t="s">
        <v>123</v>
      </c>
      <c r="B73" s="19" t="s">
        <v>124</v>
      </c>
      <c r="C73" s="10">
        <f>SUM(C74:C77)</f>
        <v>0</v>
      </c>
    </row>
    <row r="74" spans="1:3" ht="12" customHeight="1">
      <c r="A74" s="242" t="s">
        <v>125</v>
      </c>
      <c r="B74" s="12" t="s">
        <v>126</v>
      </c>
      <c r="C74" s="23"/>
    </row>
    <row r="75" spans="1:3" ht="12" customHeight="1">
      <c r="A75" s="243" t="s">
        <v>127</v>
      </c>
      <c r="B75" s="15" t="s">
        <v>128</v>
      </c>
      <c r="C75" s="23"/>
    </row>
    <row r="76" spans="1:3" ht="12" customHeight="1">
      <c r="A76" s="243" t="s">
        <v>129</v>
      </c>
      <c r="B76" s="15" t="s">
        <v>130</v>
      </c>
      <c r="C76" s="23"/>
    </row>
    <row r="77" spans="1:3" ht="12" customHeight="1" thickBot="1">
      <c r="A77" s="245" t="s">
        <v>131</v>
      </c>
      <c r="B77" s="18" t="s">
        <v>132</v>
      </c>
      <c r="C77" s="23"/>
    </row>
    <row r="78" spans="1:3" ht="20.100000000000001" customHeight="1" thickBot="1">
      <c r="A78" s="247" t="s">
        <v>133</v>
      </c>
      <c r="B78" s="19" t="s">
        <v>134</v>
      </c>
      <c r="C78" s="10">
        <f>SUM(C79:C80)</f>
        <v>5914</v>
      </c>
    </row>
    <row r="79" spans="1:3" ht="20.100000000000001" customHeight="1">
      <c r="A79" s="242" t="s">
        <v>135</v>
      </c>
      <c r="B79" s="12" t="s">
        <v>136</v>
      </c>
      <c r="C79" s="23">
        <v>5914</v>
      </c>
    </row>
    <row r="80" spans="1:3" ht="20.100000000000001" customHeight="1" thickBot="1">
      <c r="A80" s="245" t="s">
        <v>137</v>
      </c>
      <c r="B80" s="18" t="s">
        <v>138</v>
      </c>
      <c r="C80" s="23"/>
    </row>
    <row r="81" spans="1:3" ht="20.100000000000001" customHeight="1" thickBot="1">
      <c r="A81" s="247" t="s">
        <v>139</v>
      </c>
      <c r="B81" s="19" t="s">
        <v>140</v>
      </c>
      <c r="C81" s="10">
        <f>SUM(C82:C84)</f>
        <v>0</v>
      </c>
    </row>
    <row r="82" spans="1:3" ht="12.95" customHeight="1">
      <c r="A82" s="242" t="s">
        <v>141</v>
      </c>
      <c r="B82" s="12" t="s">
        <v>142</v>
      </c>
      <c r="C82" s="23"/>
    </row>
    <row r="83" spans="1:3" ht="12.95" customHeight="1">
      <c r="A83" s="243" t="s">
        <v>143</v>
      </c>
      <c r="B83" s="15" t="s">
        <v>144</v>
      </c>
      <c r="C83" s="23"/>
    </row>
    <row r="84" spans="1:3" ht="12.95" customHeight="1" thickBot="1">
      <c r="A84" s="245" t="s">
        <v>145</v>
      </c>
      <c r="B84" s="18" t="s">
        <v>146</v>
      </c>
      <c r="C84" s="23"/>
    </row>
    <row r="85" spans="1:3" ht="12.95" customHeight="1" thickBot="1">
      <c r="A85" s="247" t="s">
        <v>147</v>
      </c>
      <c r="B85" s="19" t="s">
        <v>148</v>
      </c>
      <c r="C85" s="10">
        <f>SUM(C86:C89)</f>
        <v>0</v>
      </c>
    </row>
    <row r="86" spans="1:3" ht="12.95" customHeight="1">
      <c r="A86" s="248" t="s">
        <v>149</v>
      </c>
      <c r="B86" s="12" t="s">
        <v>150</v>
      </c>
      <c r="C86" s="23"/>
    </row>
    <row r="87" spans="1:3" ht="12.95" customHeight="1">
      <c r="A87" s="249" t="s">
        <v>151</v>
      </c>
      <c r="B87" s="15" t="s">
        <v>152</v>
      </c>
      <c r="C87" s="23"/>
    </row>
    <row r="88" spans="1:3" ht="12.95" customHeight="1">
      <c r="A88" s="249" t="s">
        <v>153</v>
      </c>
      <c r="B88" s="15" t="s">
        <v>154</v>
      </c>
      <c r="C88" s="23"/>
    </row>
    <row r="89" spans="1:3" ht="12.95" customHeight="1" thickBot="1">
      <c r="A89" s="250" t="s">
        <v>155</v>
      </c>
      <c r="B89" s="18" t="s">
        <v>156</v>
      </c>
      <c r="C89" s="23"/>
    </row>
    <row r="90" spans="1:3" ht="12.95" customHeight="1" thickBot="1">
      <c r="A90" s="247" t="s">
        <v>157</v>
      </c>
      <c r="B90" s="19" t="s">
        <v>158</v>
      </c>
      <c r="C90" s="31"/>
    </row>
    <row r="91" spans="1:3" ht="20.100000000000001" customHeight="1" thickBot="1">
      <c r="A91" s="247" t="s">
        <v>159</v>
      </c>
      <c r="B91" s="32" t="s">
        <v>160</v>
      </c>
      <c r="C91" s="21">
        <f>+C69+C73+C78+C81+C85+C90</f>
        <v>5914</v>
      </c>
    </row>
    <row r="92" spans="1:3" ht="20.100000000000001" customHeight="1" thickBot="1">
      <c r="A92" s="251" t="s">
        <v>161</v>
      </c>
      <c r="B92" s="34" t="s">
        <v>339</v>
      </c>
      <c r="C92" s="21">
        <f>+C68+C91</f>
        <v>37159</v>
      </c>
    </row>
    <row r="93" spans="1:3" ht="20.100000000000001" customHeight="1">
      <c r="A93" s="252"/>
      <c r="B93" s="253"/>
      <c r="C93" s="254"/>
    </row>
    <row r="94" spans="1:3" ht="20.100000000000001" customHeight="1" thickBot="1">
      <c r="A94" s="255"/>
      <c r="B94" s="296" t="s">
        <v>382</v>
      </c>
      <c r="C94" s="224"/>
    </row>
    <row r="95" spans="1:3" ht="20.100000000000001" customHeight="1" thickBot="1">
      <c r="A95" s="257"/>
      <c r="B95" s="258" t="s">
        <v>246</v>
      </c>
      <c r="C95" s="259"/>
    </row>
    <row r="96" spans="1:3" ht="20.100000000000001" customHeight="1" thickBot="1">
      <c r="A96" s="5" t="s">
        <v>4</v>
      </c>
      <c r="B96" s="42" t="s">
        <v>165</v>
      </c>
      <c r="C96" s="43">
        <f>SUM(C97:C101)</f>
        <v>21360</v>
      </c>
    </row>
    <row r="97" spans="1:3" ht="20.100000000000001" customHeight="1">
      <c r="A97" s="260" t="s">
        <v>5</v>
      </c>
      <c r="B97" s="45" t="s">
        <v>166</v>
      </c>
      <c r="C97" s="46">
        <v>5762</v>
      </c>
    </row>
    <row r="98" spans="1:3" ht="20.100000000000001" customHeight="1">
      <c r="A98" s="243" t="s">
        <v>7</v>
      </c>
      <c r="B98" s="47" t="s">
        <v>167</v>
      </c>
      <c r="C98" s="16">
        <v>1435</v>
      </c>
    </row>
    <row r="99" spans="1:3" ht="20.100000000000001" customHeight="1">
      <c r="A99" s="243" t="s">
        <v>9</v>
      </c>
      <c r="B99" s="47" t="s">
        <v>168</v>
      </c>
      <c r="C99" s="20">
        <v>10511</v>
      </c>
    </row>
    <row r="100" spans="1:3" ht="20.100000000000001" customHeight="1">
      <c r="A100" s="243" t="s">
        <v>11</v>
      </c>
      <c r="B100" s="48" t="s">
        <v>169</v>
      </c>
      <c r="C100" s="20">
        <v>2650</v>
      </c>
    </row>
    <row r="101" spans="1:3" ht="20.100000000000001" customHeight="1">
      <c r="A101" s="243" t="s">
        <v>170</v>
      </c>
      <c r="B101" s="49" t="s">
        <v>171</v>
      </c>
      <c r="C101" s="20">
        <v>1002</v>
      </c>
    </row>
    <row r="102" spans="1:3" ht="20.100000000000001" customHeight="1">
      <c r="A102" s="243" t="s">
        <v>15</v>
      </c>
      <c r="B102" s="47" t="s">
        <v>172</v>
      </c>
      <c r="C102" s="20"/>
    </row>
    <row r="103" spans="1:3" ht="20.100000000000001" customHeight="1">
      <c r="A103" s="243" t="s">
        <v>173</v>
      </c>
      <c r="B103" s="50" t="s">
        <v>174</v>
      </c>
      <c r="C103" s="20"/>
    </row>
    <row r="104" spans="1:3" ht="20.100000000000001" customHeight="1">
      <c r="A104" s="243" t="s">
        <v>175</v>
      </c>
      <c r="B104" s="51" t="s">
        <v>176</v>
      </c>
      <c r="C104" s="20"/>
    </row>
    <row r="105" spans="1:3" ht="20.100000000000001" customHeight="1">
      <c r="A105" s="243" t="s">
        <v>177</v>
      </c>
      <c r="B105" s="51" t="s">
        <v>178</v>
      </c>
      <c r="C105" s="20"/>
    </row>
    <row r="106" spans="1:3" ht="20.100000000000001" customHeight="1">
      <c r="A106" s="243" t="s">
        <v>179</v>
      </c>
      <c r="B106" s="50" t="s">
        <v>180</v>
      </c>
      <c r="C106" s="20">
        <v>466</v>
      </c>
    </row>
    <row r="107" spans="1:3" ht="20.100000000000001" customHeight="1">
      <c r="A107" s="243" t="s">
        <v>181</v>
      </c>
      <c r="B107" s="50" t="s">
        <v>182</v>
      </c>
      <c r="C107" s="20"/>
    </row>
    <row r="108" spans="1:3" ht="20.100000000000001" customHeight="1">
      <c r="A108" s="243" t="s">
        <v>183</v>
      </c>
      <c r="B108" s="51" t="s">
        <v>184</v>
      </c>
      <c r="C108" s="20"/>
    </row>
    <row r="109" spans="1:3" ht="20.100000000000001" customHeight="1">
      <c r="A109" s="261" t="s">
        <v>185</v>
      </c>
      <c r="B109" s="53" t="s">
        <v>186</v>
      </c>
      <c r="C109" s="20"/>
    </row>
    <row r="110" spans="1:3" ht="20.100000000000001" customHeight="1">
      <c r="A110" s="243" t="s">
        <v>187</v>
      </c>
      <c r="B110" s="53" t="s">
        <v>188</v>
      </c>
      <c r="C110" s="20"/>
    </row>
    <row r="111" spans="1:3" ht="20.100000000000001" customHeight="1" thickBot="1">
      <c r="A111" s="262" t="s">
        <v>189</v>
      </c>
      <c r="B111" s="55" t="s">
        <v>190</v>
      </c>
      <c r="C111" s="56">
        <v>536</v>
      </c>
    </row>
    <row r="112" spans="1:3" ht="20.100000000000001" customHeight="1" thickBot="1">
      <c r="A112" s="38" t="s">
        <v>17</v>
      </c>
      <c r="B112" s="57" t="s">
        <v>191</v>
      </c>
      <c r="C112" s="10">
        <f>+C113+C115+C117</f>
        <v>540</v>
      </c>
    </row>
    <row r="113" spans="1:3" ht="20.100000000000001" customHeight="1">
      <c r="A113" s="242" t="s">
        <v>19</v>
      </c>
      <c r="B113" s="47" t="s">
        <v>192</v>
      </c>
      <c r="C113" s="13">
        <v>0</v>
      </c>
    </row>
    <row r="114" spans="1:3" ht="20.100000000000001" customHeight="1">
      <c r="A114" s="242" t="s">
        <v>21</v>
      </c>
      <c r="B114" s="58" t="s">
        <v>193</v>
      </c>
      <c r="C114" s="13"/>
    </row>
    <row r="115" spans="1:3" ht="20.100000000000001" customHeight="1">
      <c r="A115" s="242" t="s">
        <v>23</v>
      </c>
      <c r="B115" s="58" t="s">
        <v>194</v>
      </c>
      <c r="C115" s="16">
        <v>540</v>
      </c>
    </row>
    <row r="116" spans="1:3" ht="20.100000000000001" customHeight="1">
      <c r="A116" s="242" t="s">
        <v>25</v>
      </c>
      <c r="B116" s="58" t="s">
        <v>195</v>
      </c>
      <c r="C116" s="59"/>
    </row>
    <row r="117" spans="1:3" ht="20.100000000000001" customHeight="1">
      <c r="A117" s="242" t="s">
        <v>27</v>
      </c>
      <c r="B117" s="60" t="s">
        <v>196</v>
      </c>
      <c r="C117" s="59"/>
    </row>
    <row r="118" spans="1:3" ht="20.100000000000001" customHeight="1">
      <c r="A118" s="242" t="s">
        <v>29</v>
      </c>
      <c r="B118" s="61" t="s">
        <v>197</v>
      </c>
      <c r="C118" s="59"/>
    </row>
    <row r="119" spans="1:3" ht="20.100000000000001" customHeight="1">
      <c r="A119" s="242" t="s">
        <v>198</v>
      </c>
      <c r="B119" s="62" t="s">
        <v>199</v>
      </c>
      <c r="C119" s="59"/>
    </row>
    <row r="120" spans="1:3" ht="20.100000000000001" customHeight="1">
      <c r="A120" s="242" t="s">
        <v>200</v>
      </c>
      <c r="B120" s="51" t="s">
        <v>178</v>
      </c>
      <c r="C120" s="59"/>
    </row>
    <row r="121" spans="1:3" ht="20.100000000000001" customHeight="1">
      <c r="A121" s="242" t="s">
        <v>201</v>
      </c>
      <c r="B121" s="51" t="s">
        <v>202</v>
      </c>
      <c r="C121" s="59"/>
    </row>
    <row r="122" spans="1:3" ht="20.100000000000001" customHeight="1">
      <c r="A122" s="242" t="s">
        <v>203</v>
      </c>
      <c r="B122" s="51" t="s">
        <v>204</v>
      </c>
      <c r="C122" s="59"/>
    </row>
    <row r="123" spans="1:3" ht="20.100000000000001" customHeight="1">
      <c r="A123" s="242" t="s">
        <v>205</v>
      </c>
      <c r="B123" s="51" t="s">
        <v>184</v>
      </c>
      <c r="C123" s="59"/>
    </row>
    <row r="124" spans="1:3" ht="20.100000000000001" customHeight="1">
      <c r="A124" s="242" t="s">
        <v>206</v>
      </c>
      <c r="B124" s="51" t="s">
        <v>207</v>
      </c>
      <c r="C124" s="59"/>
    </row>
    <row r="125" spans="1:3" ht="20.100000000000001" customHeight="1" thickBot="1">
      <c r="A125" s="261" t="s">
        <v>208</v>
      </c>
      <c r="B125" s="51" t="s">
        <v>209</v>
      </c>
      <c r="C125" s="63"/>
    </row>
    <row r="126" spans="1:3" ht="20.100000000000001" customHeight="1" thickBot="1">
      <c r="A126" s="38" t="s">
        <v>31</v>
      </c>
      <c r="B126" s="64" t="s">
        <v>210</v>
      </c>
      <c r="C126" s="10">
        <f>+C127+C128</f>
        <v>307</v>
      </c>
    </row>
    <row r="127" spans="1:3" ht="20.100000000000001" customHeight="1">
      <c r="A127" s="242" t="s">
        <v>33</v>
      </c>
      <c r="B127" s="65" t="s">
        <v>211</v>
      </c>
      <c r="C127" s="13">
        <v>307</v>
      </c>
    </row>
    <row r="128" spans="1:3" ht="20.100000000000001" customHeight="1" thickBot="1">
      <c r="A128" s="245" t="s">
        <v>35</v>
      </c>
      <c r="B128" s="58" t="s">
        <v>212</v>
      </c>
      <c r="C128" s="20"/>
    </row>
    <row r="129" spans="1:3" ht="20.100000000000001" customHeight="1" thickBot="1">
      <c r="A129" s="38" t="s">
        <v>213</v>
      </c>
      <c r="B129" s="64" t="s">
        <v>214</v>
      </c>
      <c r="C129" s="10">
        <f>+C96+C112+C126</f>
        <v>22207</v>
      </c>
    </row>
    <row r="130" spans="1:3" ht="20.100000000000001" customHeight="1" thickBot="1">
      <c r="A130" s="38" t="s">
        <v>59</v>
      </c>
      <c r="B130" s="64" t="s">
        <v>215</v>
      </c>
      <c r="C130" s="10">
        <f>+C131+C132+C133</f>
        <v>0</v>
      </c>
    </row>
    <row r="131" spans="1:3" ht="20.100000000000001" customHeight="1">
      <c r="A131" s="242" t="s">
        <v>61</v>
      </c>
      <c r="B131" s="65" t="s">
        <v>216</v>
      </c>
      <c r="C131" s="59"/>
    </row>
    <row r="132" spans="1:3" ht="20.100000000000001" customHeight="1">
      <c r="A132" s="242" t="s">
        <v>63</v>
      </c>
      <c r="B132" s="65" t="s">
        <v>217</v>
      </c>
      <c r="C132" s="59"/>
    </row>
    <row r="133" spans="1:3" ht="20.100000000000001" customHeight="1" thickBot="1">
      <c r="A133" s="261" t="s">
        <v>65</v>
      </c>
      <c r="B133" s="66" t="s">
        <v>218</v>
      </c>
      <c r="C133" s="59"/>
    </row>
    <row r="134" spans="1:3" ht="20.100000000000001" customHeight="1" thickBot="1">
      <c r="A134" s="38" t="s">
        <v>81</v>
      </c>
      <c r="B134" s="64" t="s">
        <v>219</v>
      </c>
      <c r="C134" s="10">
        <f>+C135+C136+C137+C138</f>
        <v>0</v>
      </c>
    </row>
    <row r="135" spans="1:3" ht="20.100000000000001" customHeight="1">
      <c r="A135" s="242" t="s">
        <v>83</v>
      </c>
      <c r="B135" s="65" t="s">
        <v>220</v>
      </c>
      <c r="C135" s="59"/>
    </row>
    <row r="136" spans="1:3" ht="20.100000000000001" customHeight="1">
      <c r="A136" s="242" t="s">
        <v>85</v>
      </c>
      <c r="B136" s="65" t="s">
        <v>221</v>
      </c>
      <c r="C136" s="59"/>
    </row>
    <row r="137" spans="1:3" ht="20.100000000000001" customHeight="1">
      <c r="A137" s="242" t="s">
        <v>87</v>
      </c>
      <c r="B137" s="65" t="s">
        <v>222</v>
      </c>
      <c r="C137" s="59"/>
    </row>
    <row r="138" spans="1:3" ht="20.100000000000001" customHeight="1" thickBot="1">
      <c r="A138" s="261" t="s">
        <v>89</v>
      </c>
      <c r="B138" s="66" t="s">
        <v>223</v>
      </c>
      <c r="C138" s="59"/>
    </row>
    <row r="139" spans="1:3" ht="20.100000000000001" customHeight="1" thickBot="1">
      <c r="A139" s="38" t="s">
        <v>224</v>
      </c>
      <c r="B139" s="64" t="s">
        <v>225</v>
      </c>
      <c r="C139" s="21">
        <f>+C140+C141+C142+C143</f>
        <v>14952</v>
      </c>
    </row>
    <row r="140" spans="1:3" ht="20.100000000000001" customHeight="1">
      <c r="A140" s="242" t="s">
        <v>95</v>
      </c>
      <c r="B140" s="65" t="s">
        <v>226</v>
      </c>
      <c r="C140" s="59"/>
    </row>
    <row r="141" spans="1:3" ht="20.100000000000001" customHeight="1">
      <c r="A141" s="242" t="s">
        <v>97</v>
      </c>
      <c r="B141" s="65" t="s">
        <v>227</v>
      </c>
      <c r="C141" s="59">
        <v>841</v>
      </c>
    </row>
    <row r="142" spans="1:3" ht="20.100000000000001" customHeight="1">
      <c r="A142" s="242" t="s">
        <v>99</v>
      </c>
      <c r="B142" s="65" t="s">
        <v>228</v>
      </c>
      <c r="C142" s="59"/>
    </row>
    <row r="143" spans="1:3" ht="20.100000000000001" customHeight="1" thickBot="1">
      <c r="A143" s="261" t="s">
        <v>101</v>
      </c>
      <c r="B143" s="66" t="s">
        <v>340</v>
      </c>
      <c r="C143" s="59">
        <v>14111</v>
      </c>
    </row>
    <row r="144" spans="1:3" ht="20.100000000000001" customHeight="1" thickBot="1">
      <c r="A144" s="38" t="s">
        <v>103</v>
      </c>
      <c r="B144" s="64" t="s">
        <v>230</v>
      </c>
      <c r="C144" s="67">
        <f>+C145+C146+C147+C148</f>
        <v>0</v>
      </c>
    </row>
    <row r="145" spans="1:3" ht="20.100000000000001" customHeight="1">
      <c r="A145" s="242" t="s">
        <v>105</v>
      </c>
      <c r="B145" s="65" t="s">
        <v>231</v>
      </c>
      <c r="C145" s="59"/>
    </row>
    <row r="146" spans="1:3" ht="20.100000000000001" customHeight="1">
      <c r="A146" s="242" t="s">
        <v>107</v>
      </c>
      <c r="B146" s="65" t="s">
        <v>232</v>
      </c>
      <c r="C146" s="59"/>
    </row>
    <row r="147" spans="1:3" ht="20.100000000000001" customHeight="1">
      <c r="A147" s="242" t="s">
        <v>109</v>
      </c>
      <c r="B147" s="65" t="s">
        <v>233</v>
      </c>
      <c r="C147" s="59"/>
    </row>
    <row r="148" spans="1:3" ht="20.100000000000001" customHeight="1" thickBot="1">
      <c r="A148" s="242" t="s">
        <v>111</v>
      </c>
      <c r="B148" s="65" t="s">
        <v>234</v>
      </c>
      <c r="C148" s="59"/>
    </row>
    <row r="149" spans="1:3" ht="20.100000000000001" customHeight="1" thickBot="1">
      <c r="A149" s="38" t="s">
        <v>113</v>
      </c>
      <c r="B149" s="64" t="s">
        <v>235</v>
      </c>
      <c r="C149" s="68">
        <f>+C130+C134+C139+C144</f>
        <v>14952</v>
      </c>
    </row>
    <row r="150" spans="1:3" ht="20.100000000000001" customHeight="1" thickBot="1">
      <c r="A150" s="263" t="s">
        <v>236</v>
      </c>
      <c r="B150" s="70" t="s">
        <v>237</v>
      </c>
      <c r="C150" s="68">
        <f>+C129+C149</f>
        <v>37159</v>
      </c>
    </row>
    <row r="151" spans="1:3" ht="20.100000000000001" customHeight="1" thickBot="1">
      <c r="A151" s="264"/>
      <c r="B151" s="265"/>
      <c r="C151" s="266"/>
    </row>
    <row r="152" spans="1:3" ht="20.100000000000001" customHeight="1" thickBot="1">
      <c r="A152" s="267" t="s">
        <v>341</v>
      </c>
      <c r="B152" s="268"/>
      <c r="C152" s="269">
        <v>2</v>
      </c>
    </row>
    <row r="153" spans="1:3" ht="20.100000000000001" customHeight="1" thickBot="1">
      <c r="A153" s="267" t="s">
        <v>342</v>
      </c>
      <c r="B153" s="268"/>
      <c r="C153" s="269">
        <v>1</v>
      </c>
    </row>
  </sheetData>
  <phoneticPr fontId="0" type="noConversion"/>
  <pageMargins left="0.25" right="0.25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9"/>
  <sheetViews>
    <sheetView tabSelected="1" topLeftCell="A31" workbookViewId="0">
      <selection activeCell="B44" sqref="B44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297"/>
      <c r="B1" s="224" t="s">
        <v>383</v>
      </c>
    </row>
    <row r="2" spans="1:3" ht="15.75" thickBot="1"/>
    <row r="3" spans="1:3" ht="24.95" customHeight="1">
      <c r="A3" s="225" t="s">
        <v>343</v>
      </c>
      <c r="B3" s="226" t="s">
        <v>369</v>
      </c>
      <c r="C3" s="270"/>
    </row>
    <row r="4" spans="1:3" ht="20.100000000000001" customHeight="1" thickBot="1">
      <c r="A4" s="271"/>
      <c r="B4" s="229" t="s">
        <v>334</v>
      </c>
      <c r="C4" s="272"/>
    </row>
    <row r="5" spans="1:3" ht="20.100000000000001" customHeight="1" thickBot="1">
      <c r="A5" s="231"/>
      <c r="B5" s="231"/>
      <c r="C5" s="232" t="s">
        <v>298</v>
      </c>
    </row>
    <row r="6" spans="1:3" ht="20.100000000000001" customHeight="1" thickBot="1">
      <c r="A6" s="233" t="s">
        <v>335</v>
      </c>
      <c r="B6" s="234" t="s">
        <v>336</v>
      </c>
      <c r="C6" s="273" t="s">
        <v>337</v>
      </c>
    </row>
    <row r="7" spans="1:3" ht="20.100000000000001" customHeight="1" thickBot="1">
      <c r="A7" s="236">
        <v>1</v>
      </c>
      <c r="B7" s="237">
        <v>2</v>
      </c>
      <c r="C7" s="238">
        <v>3</v>
      </c>
    </row>
    <row r="8" spans="1:3" ht="20.100000000000001" customHeight="1" thickBot="1">
      <c r="A8" s="239"/>
      <c r="B8" s="240" t="s">
        <v>245</v>
      </c>
      <c r="C8" s="274"/>
    </row>
    <row r="9" spans="1:3" ht="20.100000000000001" customHeight="1" thickBot="1">
      <c r="A9" s="236" t="s">
        <v>4</v>
      </c>
      <c r="B9" s="275" t="s">
        <v>344</v>
      </c>
      <c r="C9" s="106">
        <f>SUM(C10:C19)</f>
        <v>500</v>
      </c>
    </row>
    <row r="10" spans="1:3" ht="20.100000000000001" customHeight="1">
      <c r="A10" s="276" t="s">
        <v>5</v>
      </c>
      <c r="B10" s="45" t="s">
        <v>62</v>
      </c>
      <c r="C10" s="277"/>
    </row>
    <row r="11" spans="1:3" ht="20.100000000000001" customHeight="1">
      <c r="A11" s="278" t="s">
        <v>7</v>
      </c>
      <c r="B11" s="47" t="s">
        <v>64</v>
      </c>
      <c r="C11" s="95"/>
    </row>
    <row r="12" spans="1:3" ht="20.100000000000001" customHeight="1">
      <c r="A12" s="278" t="s">
        <v>9</v>
      </c>
      <c r="B12" s="47" t="s">
        <v>66</v>
      </c>
      <c r="C12" s="95"/>
    </row>
    <row r="13" spans="1:3" ht="20.100000000000001" customHeight="1">
      <c r="A13" s="278" t="s">
        <v>11</v>
      </c>
      <c r="B13" s="47" t="s">
        <v>68</v>
      </c>
      <c r="C13" s="95"/>
    </row>
    <row r="14" spans="1:3" ht="20.100000000000001" customHeight="1">
      <c r="A14" s="278" t="s">
        <v>13</v>
      </c>
      <c r="B14" s="47" t="s">
        <v>70</v>
      </c>
      <c r="C14" s="95">
        <v>500</v>
      </c>
    </row>
    <row r="15" spans="1:3" ht="15.95" customHeight="1">
      <c r="A15" s="278" t="s">
        <v>15</v>
      </c>
      <c r="B15" s="47" t="s">
        <v>345</v>
      </c>
      <c r="C15" s="95"/>
    </row>
    <row r="16" spans="1:3" ht="15.95" customHeight="1">
      <c r="A16" s="278" t="s">
        <v>173</v>
      </c>
      <c r="B16" s="66" t="s">
        <v>346</v>
      </c>
      <c r="C16" s="95"/>
    </row>
    <row r="17" spans="1:3" ht="15.95" customHeight="1">
      <c r="A17" s="278" t="s">
        <v>175</v>
      </c>
      <c r="B17" s="47" t="s">
        <v>76</v>
      </c>
      <c r="C17" s="119"/>
    </row>
    <row r="18" spans="1:3" ht="15.95" customHeight="1">
      <c r="A18" s="278" t="s">
        <v>177</v>
      </c>
      <c r="B18" s="47" t="s">
        <v>78</v>
      </c>
      <c r="C18" s="95"/>
    </row>
    <row r="19" spans="1:3" ht="15.95" customHeight="1" thickBot="1">
      <c r="A19" s="278" t="s">
        <v>179</v>
      </c>
      <c r="B19" s="66" t="s">
        <v>80</v>
      </c>
      <c r="C19" s="102"/>
    </row>
    <row r="20" spans="1:3" ht="15.95" customHeight="1" thickBot="1">
      <c r="A20" s="236" t="s">
        <v>17</v>
      </c>
      <c r="B20" s="275" t="s">
        <v>347</v>
      </c>
      <c r="C20" s="106">
        <f>SUM(C21:C23)</f>
        <v>0</v>
      </c>
    </row>
    <row r="21" spans="1:3" ht="15.95" customHeight="1">
      <c r="A21" s="278" t="s">
        <v>19</v>
      </c>
      <c r="B21" s="65" t="s">
        <v>20</v>
      </c>
      <c r="C21" s="95"/>
    </row>
    <row r="22" spans="1:3" ht="15.95" customHeight="1">
      <c r="A22" s="278" t="s">
        <v>21</v>
      </c>
      <c r="B22" s="47" t="s">
        <v>348</v>
      </c>
      <c r="C22" s="95"/>
    </row>
    <row r="23" spans="1:3" ht="15.95" customHeight="1">
      <c r="A23" s="278" t="s">
        <v>23</v>
      </c>
      <c r="B23" s="47" t="s">
        <v>349</v>
      </c>
      <c r="C23" s="95"/>
    </row>
    <row r="24" spans="1:3" ht="15.95" customHeight="1" thickBot="1">
      <c r="A24" s="278" t="s">
        <v>25</v>
      </c>
      <c r="B24" s="47" t="s">
        <v>350</v>
      </c>
      <c r="C24" s="95"/>
    </row>
    <row r="25" spans="1:3" ht="15.95" customHeight="1" thickBot="1">
      <c r="A25" s="279" t="s">
        <v>31</v>
      </c>
      <c r="B25" s="64" t="s">
        <v>253</v>
      </c>
      <c r="C25" s="280"/>
    </row>
    <row r="26" spans="1:3" ht="15.95" customHeight="1" thickBot="1">
      <c r="A26" s="279" t="s">
        <v>213</v>
      </c>
      <c r="B26" s="64" t="s">
        <v>351</v>
      </c>
      <c r="C26" s="106">
        <f>+C27+C28</f>
        <v>0</v>
      </c>
    </row>
    <row r="27" spans="1:3" ht="15.95" customHeight="1">
      <c r="A27" s="281" t="s">
        <v>47</v>
      </c>
      <c r="B27" s="282" t="s">
        <v>348</v>
      </c>
      <c r="C27" s="120"/>
    </row>
    <row r="28" spans="1:3" ht="15.95" customHeight="1">
      <c r="A28" s="281" t="s">
        <v>53</v>
      </c>
      <c r="B28" s="283" t="s">
        <v>352</v>
      </c>
      <c r="C28" s="111"/>
    </row>
    <row r="29" spans="1:3" ht="15.95" customHeight="1" thickBot="1">
      <c r="A29" s="278" t="s">
        <v>55</v>
      </c>
      <c r="B29" s="284" t="s">
        <v>353</v>
      </c>
      <c r="C29" s="285"/>
    </row>
    <row r="30" spans="1:3" ht="15.95" customHeight="1" thickBot="1">
      <c r="A30" s="279" t="s">
        <v>59</v>
      </c>
      <c r="B30" s="64" t="s">
        <v>354</v>
      </c>
      <c r="C30" s="106">
        <f>+C31+C32+C33</f>
        <v>0</v>
      </c>
    </row>
    <row r="31" spans="1:3" ht="15.95" customHeight="1">
      <c r="A31" s="281" t="s">
        <v>61</v>
      </c>
      <c r="B31" s="282" t="s">
        <v>84</v>
      </c>
      <c r="C31" s="120"/>
    </row>
    <row r="32" spans="1:3" ht="15.95" customHeight="1">
      <c r="A32" s="281" t="s">
        <v>63</v>
      </c>
      <c r="B32" s="283" t="s">
        <v>86</v>
      </c>
      <c r="C32" s="111"/>
    </row>
    <row r="33" spans="1:3" ht="15.95" customHeight="1" thickBot="1">
      <c r="A33" s="278" t="s">
        <v>65</v>
      </c>
      <c r="B33" s="286" t="s">
        <v>88</v>
      </c>
      <c r="C33" s="285"/>
    </row>
    <row r="34" spans="1:3" ht="15.95" customHeight="1" thickBot="1">
      <c r="A34" s="279" t="s">
        <v>81</v>
      </c>
      <c r="B34" s="64" t="s">
        <v>254</v>
      </c>
      <c r="C34" s="280"/>
    </row>
    <row r="35" spans="1:3" ht="15.95" customHeight="1" thickBot="1">
      <c r="A35" s="279" t="s">
        <v>224</v>
      </c>
      <c r="B35" s="64" t="s">
        <v>316</v>
      </c>
      <c r="C35" s="287"/>
    </row>
    <row r="36" spans="1:3" ht="20.100000000000001" customHeight="1" thickBot="1">
      <c r="A36" s="236" t="s">
        <v>103</v>
      </c>
      <c r="B36" s="64" t="s">
        <v>355</v>
      </c>
      <c r="C36" s="288">
        <f>+C9+C20+C25+C26+C30+C34+C35</f>
        <v>500</v>
      </c>
    </row>
    <row r="37" spans="1:3" ht="20.100000000000001" customHeight="1" thickBot="1">
      <c r="A37" s="289" t="s">
        <v>113</v>
      </c>
      <c r="B37" s="64" t="s">
        <v>356</v>
      </c>
      <c r="C37" s="288">
        <f>+C38+C39+C40</f>
        <v>14499</v>
      </c>
    </row>
    <row r="38" spans="1:3" ht="20.100000000000001" customHeight="1">
      <c r="A38" s="281" t="s">
        <v>357</v>
      </c>
      <c r="B38" s="282" t="s">
        <v>297</v>
      </c>
      <c r="C38" s="120">
        <v>388</v>
      </c>
    </row>
    <row r="39" spans="1:3" ht="20.100000000000001" customHeight="1">
      <c r="A39" s="281" t="s">
        <v>358</v>
      </c>
      <c r="B39" s="283" t="s">
        <v>359</v>
      </c>
      <c r="C39" s="111"/>
    </row>
    <row r="40" spans="1:3" ht="20.100000000000001" customHeight="1" thickBot="1">
      <c r="A40" s="278" t="s">
        <v>360</v>
      </c>
      <c r="B40" s="286" t="s">
        <v>361</v>
      </c>
      <c r="C40" s="285">
        <v>14111</v>
      </c>
    </row>
    <row r="41" spans="1:3" ht="20.100000000000001" customHeight="1" thickBot="1">
      <c r="A41" s="289" t="s">
        <v>236</v>
      </c>
      <c r="B41" s="290" t="s">
        <v>362</v>
      </c>
      <c r="C41" s="259">
        <f>+C36+C37</f>
        <v>14999</v>
      </c>
    </row>
    <row r="42" spans="1:3" ht="20.100000000000001" customHeight="1">
      <c r="A42" s="252"/>
      <c r="B42" s="253"/>
      <c r="C42" s="254"/>
    </row>
    <row r="43" spans="1:3" ht="20.100000000000001" customHeight="1" thickBot="1">
      <c r="B43" s="224" t="s">
        <v>384</v>
      </c>
      <c r="C43" s="256"/>
    </row>
    <row r="44" spans="1:3" ht="20.100000000000001" customHeight="1" thickBot="1">
      <c r="A44" s="257"/>
      <c r="B44" s="258" t="s">
        <v>246</v>
      </c>
      <c r="C44" s="259"/>
    </row>
    <row r="45" spans="1:3" ht="20.100000000000001" customHeight="1" thickBot="1">
      <c r="A45" s="279" t="s">
        <v>4</v>
      </c>
      <c r="B45" s="64" t="s">
        <v>363</v>
      </c>
      <c r="C45" s="106">
        <f>SUM(C46:C50)</f>
        <v>14999</v>
      </c>
    </row>
    <row r="46" spans="1:3" ht="20.100000000000001" customHeight="1">
      <c r="A46" s="278" t="s">
        <v>5</v>
      </c>
      <c r="B46" s="65" t="s">
        <v>166</v>
      </c>
      <c r="C46" s="120">
        <v>9348</v>
      </c>
    </row>
    <row r="47" spans="1:3" ht="20.100000000000001" customHeight="1">
      <c r="A47" s="278" t="s">
        <v>7</v>
      </c>
      <c r="B47" s="47" t="s">
        <v>167</v>
      </c>
      <c r="C47" s="114">
        <v>2412</v>
      </c>
    </row>
    <row r="48" spans="1:3" ht="20.100000000000001" customHeight="1">
      <c r="A48" s="278" t="s">
        <v>9</v>
      </c>
      <c r="B48" s="47" t="s">
        <v>168</v>
      </c>
      <c r="C48" s="114">
        <v>3239</v>
      </c>
    </row>
    <row r="49" spans="1:3" ht="20.100000000000001" customHeight="1">
      <c r="A49" s="278" t="s">
        <v>11</v>
      </c>
      <c r="B49" s="47" t="s">
        <v>169</v>
      </c>
      <c r="C49" s="114"/>
    </row>
    <row r="50" spans="1:3" ht="20.100000000000001" customHeight="1" thickBot="1">
      <c r="A50" s="278" t="s">
        <v>13</v>
      </c>
      <c r="B50" s="47" t="s">
        <v>171</v>
      </c>
      <c r="C50" s="114"/>
    </row>
    <row r="51" spans="1:3" ht="20.100000000000001" customHeight="1" thickBot="1">
      <c r="A51" s="279" t="s">
        <v>17</v>
      </c>
      <c r="B51" s="64" t="s">
        <v>364</v>
      </c>
      <c r="C51" s="106">
        <f>SUM(C52:C54)</f>
        <v>0</v>
      </c>
    </row>
    <row r="52" spans="1:3" ht="20.100000000000001" customHeight="1">
      <c r="A52" s="278" t="s">
        <v>19</v>
      </c>
      <c r="B52" s="65" t="s">
        <v>192</v>
      </c>
      <c r="C52" s="120"/>
    </row>
    <row r="53" spans="1:3" ht="20.100000000000001" customHeight="1">
      <c r="A53" s="278" t="s">
        <v>21</v>
      </c>
      <c r="B53" s="47" t="s">
        <v>194</v>
      </c>
      <c r="C53" s="114"/>
    </row>
    <row r="54" spans="1:3" ht="20.100000000000001" customHeight="1">
      <c r="A54" s="278" t="s">
        <v>23</v>
      </c>
      <c r="B54" s="47" t="s">
        <v>365</v>
      </c>
      <c r="C54" s="114"/>
    </row>
    <row r="55" spans="1:3" ht="20.100000000000001" customHeight="1" thickBot="1">
      <c r="A55" s="278" t="s">
        <v>25</v>
      </c>
      <c r="B55" s="47" t="s">
        <v>366</v>
      </c>
      <c r="C55" s="114"/>
    </row>
    <row r="56" spans="1:3" ht="20.100000000000001" customHeight="1" thickBot="1">
      <c r="A56" s="279" t="s">
        <v>31</v>
      </c>
      <c r="B56" s="291" t="s">
        <v>367</v>
      </c>
      <c r="C56" s="292">
        <f>+C45+C51</f>
        <v>14999</v>
      </c>
    </row>
    <row r="57" spans="1:3" ht="20.100000000000001" customHeight="1" thickBot="1">
      <c r="A57" s="293"/>
      <c r="B57" s="294"/>
      <c r="C57" s="295"/>
    </row>
    <row r="58" spans="1:3" ht="20.100000000000001" customHeight="1" thickBot="1">
      <c r="A58" s="267" t="s">
        <v>341</v>
      </c>
      <c r="B58" s="268"/>
      <c r="C58" s="269">
        <v>4</v>
      </c>
    </row>
    <row r="59" spans="1:3" ht="20.100000000000001" customHeight="1" thickBot="1">
      <c r="A59" s="267" t="s">
        <v>342</v>
      </c>
      <c r="B59" s="268"/>
      <c r="C59" s="269">
        <v>0</v>
      </c>
    </row>
  </sheetData>
  <phoneticPr fontId="0" type="noConversion"/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1.melléklet</vt:lpstr>
      <vt:lpstr>2.1.melléklet</vt:lpstr>
      <vt:lpstr>3.melléklet</vt:lpstr>
      <vt:lpstr>4.melléklet</vt:lpstr>
      <vt:lpstr>5.melléklet</vt:lpstr>
      <vt:lpstr>8.1 melléklet</vt:lpstr>
      <vt:lpstr>8.2 melléklet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Jegyző</cp:lastModifiedBy>
  <cp:lastPrinted>2015-05-11T09:33:07Z</cp:lastPrinted>
  <dcterms:created xsi:type="dcterms:W3CDTF">2015-02-09T13:00:12Z</dcterms:created>
  <dcterms:modified xsi:type="dcterms:W3CDTF">2015-05-11T09:33:16Z</dcterms:modified>
</cp:coreProperties>
</file>